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-120" yWindow="-120" windowWidth="20730" windowHeight="11760" tabRatio="309"/>
  </bookViews>
  <sheets>
    <sheet name="PLANILHA" sheetId="13" r:id="rId1"/>
    <sheet name="RESUMO" sheetId="15" r:id="rId2"/>
    <sheet name="CRONOGRAMA" sheetId="14" r:id="rId3"/>
  </sheets>
  <definedNames>
    <definedName name="_xlnm.Print_Area" localSheetId="2">CRONOGRAMA!$A$1:$U$49</definedName>
    <definedName name="_xlnm.Print_Area" localSheetId="0">PLANILHA!$A$1:$K$47</definedName>
    <definedName name="_xlnm.Print_Area" localSheetId="1">RESUMO!$A$1:$G$38</definedName>
    <definedName name="_xlnm.Print_Titles" localSheetId="2">CRONOGRAMA!$1:$10</definedName>
    <definedName name="_xlnm.Print_Titles" localSheetId="0">PLANILHA!$1:$7</definedName>
    <definedName name="_xlnm.Print_Titles" localSheetId="1">RESUMO!$1:$5</definedName>
  </definedNames>
  <calcPr calcId="125725"/>
</workbook>
</file>

<file path=xl/calcChain.xml><?xml version="1.0" encoding="utf-8"?>
<calcChain xmlns="http://schemas.openxmlformats.org/spreadsheetml/2006/main">
  <c r="A32" i="14"/>
  <c r="B32"/>
  <c r="C32"/>
  <c r="A33"/>
  <c r="B33"/>
  <c r="C33"/>
  <c r="C24"/>
  <c r="C25"/>
  <c r="C26"/>
  <c r="C27"/>
  <c r="C28"/>
  <c r="C29"/>
  <c r="C30"/>
  <c r="C31"/>
  <c r="B24"/>
  <c r="B25"/>
  <c r="B26"/>
  <c r="B27"/>
  <c r="B28"/>
  <c r="B29"/>
  <c r="B30"/>
  <c r="B31"/>
  <c r="A24"/>
  <c r="A25"/>
  <c r="A26"/>
  <c r="A27"/>
  <c r="A28"/>
  <c r="A29"/>
  <c r="A30"/>
  <c r="A31"/>
  <c r="B12"/>
  <c r="B13"/>
  <c r="B14"/>
  <c r="B15"/>
  <c r="B16"/>
  <c r="B17"/>
  <c r="B18"/>
  <c r="B19"/>
  <c r="B20"/>
  <c r="B21"/>
  <c r="B22"/>
  <c r="B11"/>
  <c r="C12"/>
  <c r="C13"/>
  <c r="C14"/>
  <c r="C15"/>
  <c r="C16"/>
  <c r="C17"/>
  <c r="C18"/>
  <c r="C19"/>
  <c r="C20"/>
  <c r="C21"/>
  <c r="C22"/>
  <c r="C11"/>
  <c r="A13"/>
  <c r="A14"/>
  <c r="A15"/>
  <c r="A16"/>
  <c r="A17"/>
  <c r="A18"/>
  <c r="A19"/>
  <c r="A20"/>
  <c r="A21"/>
  <c r="A22"/>
  <c r="A12"/>
  <c r="A11"/>
  <c r="E29" l="1"/>
  <c r="U29" s="1"/>
  <c r="E22"/>
  <c r="U22" s="1"/>
  <c r="E21"/>
  <c r="U21" s="1"/>
  <c r="E33"/>
  <c r="U33" s="1"/>
  <c r="E32"/>
  <c r="U32" s="1"/>
  <c r="E26"/>
  <c r="U26" s="1"/>
  <c r="E31"/>
  <c r="U31" s="1"/>
  <c r="E30"/>
  <c r="U30" s="1"/>
  <c r="E27"/>
  <c r="U27" s="1"/>
  <c r="E28"/>
  <c r="U28" s="1"/>
  <c r="E18"/>
  <c r="U18" s="1"/>
  <c r="E16"/>
  <c r="U16" s="1"/>
  <c r="E15"/>
  <c r="U15" s="1"/>
  <c r="E12"/>
  <c r="U12" s="1"/>
  <c r="E14"/>
  <c r="U14" s="1"/>
  <c r="E13"/>
  <c r="U13" s="1"/>
  <c r="E19"/>
  <c r="U19" s="1"/>
  <c r="B23"/>
  <c r="B9"/>
  <c r="A23"/>
  <c r="C23"/>
  <c r="S5"/>
  <c r="H5"/>
  <c r="C6"/>
  <c r="C5"/>
  <c r="D38" i="15"/>
  <c r="D37"/>
  <c r="D36"/>
  <c r="D35"/>
  <c r="A38"/>
  <c r="A37"/>
  <c r="A36"/>
  <c r="A35"/>
  <c r="B10"/>
  <c r="B9"/>
  <c r="B8"/>
  <c r="D4"/>
  <c r="E11" i="14" l="1"/>
  <c r="E24" l="1"/>
  <c r="U24" s="1"/>
  <c r="E25"/>
  <c r="U25" s="1"/>
  <c r="G4" i="15" l="1"/>
  <c r="D5"/>
  <c r="G2"/>
  <c r="D3"/>
  <c r="D2"/>
  <c r="B5"/>
  <c r="B2"/>
  <c r="D9" l="1"/>
  <c r="E9"/>
  <c r="E20" i="14"/>
  <c r="U20" s="1"/>
  <c r="E17"/>
  <c r="U17" s="1"/>
  <c r="E8" i="15" l="1"/>
  <c r="D8"/>
  <c r="U11" i="14"/>
  <c r="F9" i="15"/>
  <c r="E23" i="14"/>
  <c r="U23" s="1"/>
  <c r="D10" i="15"/>
  <c r="E10"/>
  <c r="E34" i="14" l="1"/>
  <c r="F8" i="15"/>
  <c r="F10" l="1"/>
  <c r="C4" i="14" l="1"/>
  <c r="Q34" l="1"/>
  <c r="M34"/>
  <c r="J46" l="1"/>
  <c r="J47"/>
  <c r="J48"/>
  <c r="J49"/>
  <c r="C46"/>
  <c r="C47"/>
  <c r="C48"/>
  <c r="C49"/>
  <c r="C3" l="1"/>
  <c r="H6" l="1"/>
  <c r="D11" i="15" l="1"/>
  <c r="I34" i="14" l="1"/>
  <c r="E11" i="15"/>
  <c r="U34" i="14" l="1"/>
  <c r="E35"/>
  <c r="I35" s="1"/>
  <c r="M35" s="1"/>
  <c r="Q35" s="1"/>
  <c r="F11" i="15"/>
  <c r="Q36" i="14" l="1"/>
  <c r="M36"/>
  <c r="E36"/>
  <c r="E37" s="1"/>
  <c r="I36"/>
  <c r="G5" i="15" l="1"/>
  <c r="S6" i="14"/>
  <c r="G10" i="15"/>
  <c r="G8"/>
  <c r="G9"/>
  <c r="I37" i="14"/>
  <c r="M37" s="1"/>
  <c r="Q37" s="1"/>
  <c r="G11" i="15" l="1"/>
</calcChain>
</file>

<file path=xl/sharedStrings.xml><?xml version="1.0" encoding="utf-8"?>
<sst xmlns="http://schemas.openxmlformats.org/spreadsheetml/2006/main" count="187" uniqueCount="148">
  <si>
    <t>ITEM</t>
  </si>
  <si>
    <t>DISCRIMINAÇÃO DOS SERVIÇOS</t>
  </si>
  <si>
    <t>1.1</t>
  </si>
  <si>
    <t>1.2</t>
  </si>
  <si>
    <t>2.1</t>
  </si>
  <si>
    <t>2.2</t>
  </si>
  <si>
    <t>2.3</t>
  </si>
  <si>
    <t>3.1</t>
  </si>
  <si>
    <t>3.2</t>
  </si>
  <si>
    <t>1.3</t>
  </si>
  <si>
    <t>%</t>
  </si>
  <si>
    <t>M2</t>
  </si>
  <si>
    <t>M3</t>
  </si>
  <si>
    <t>UN</t>
  </si>
  <si>
    <t>VALOR TOTAL DA OBRA</t>
  </si>
  <si>
    <t>SUZANÁPOLIS/SP</t>
  </si>
  <si>
    <t>OBJETO:</t>
  </si>
  <si>
    <t>MUNICÍPIO:</t>
  </si>
  <si>
    <t>PROPONENTE:</t>
  </si>
  <si>
    <t>PREFEITURA MUNICIPAL DE SUZANÁPOLIS</t>
  </si>
  <si>
    <t>ÁREA DE CONSTRUÇÃO</t>
  </si>
  <si>
    <t>VALOR OBRA POR M2</t>
  </si>
  <si>
    <t>BDI (%) T.C.U.</t>
  </si>
  <si>
    <t>CRONOGRAMA FÍSICO-FINANCEIRO</t>
  </si>
  <si>
    <t>1 - IDENTIFICAÇÃO</t>
  </si>
  <si>
    <t>CIDADE:</t>
  </si>
  <si>
    <t>BASE DE DADOS:</t>
  </si>
  <si>
    <t>2 - DEMONSTRATIVO</t>
  </si>
  <si>
    <t>SERVIÇOS  A  SEREM  EXECUTADOS</t>
  </si>
  <si>
    <t>DESCRIÇÃO DOS SERVIÇOS</t>
  </si>
  <si>
    <t>REALIZADO</t>
  </si>
  <si>
    <t xml:space="preserve">VALOR DO SERVIÇO  </t>
  </si>
  <si>
    <t>PARCELA MENSAL (R$)</t>
  </si>
  <si>
    <t>PARCELA ACUMULADA (R$)</t>
  </si>
  <si>
    <t>PORCENTAGEM (%)</t>
  </si>
  <si>
    <t>PORCENTAGEM ACUMULADA (%)</t>
  </si>
  <si>
    <t>3 - ASSINATURAS</t>
  </si>
  <si>
    <t>BASE DE DADOS</t>
  </si>
  <si>
    <t>BDI TCU (%):</t>
  </si>
  <si>
    <t>PERÍODO EXECUÇÃO 30 DIAS</t>
  </si>
  <si>
    <t>PERÍODO EXECUÇÃO 60 DIAS</t>
  </si>
  <si>
    <t>PERÍODO EXECUÇÃO 90 DIAS</t>
  </si>
  <si>
    <t>PERÍODO EXECUÇÃO 120 DIAS</t>
  </si>
  <si>
    <t>1ª ETAPA - 30 DIAS</t>
  </si>
  <si>
    <t>2ª ETAPA - 30 DIAS</t>
  </si>
  <si>
    <t>3ª ETAPA - 30 DIAS</t>
  </si>
  <si>
    <t>4ª ETAPA - 30 DIAS</t>
  </si>
  <si>
    <t>CONTRATANTE:</t>
  </si>
  <si>
    <t>SERVIÇOS PRELIMINARES E MOVIMENTO DE TERRA</t>
  </si>
  <si>
    <t>CENTRO</t>
  </si>
  <si>
    <t>UNITÁRIO MATERIAL</t>
  </si>
  <si>
    <t>QUANTIDADE</t>
  </si>
  <si>
    <t>UNIDADE</t>
  </si>
  <si>
    <t>TOTAL MATERIAL (R$)</t>
  </si>
  <si>
    <t>VALOR DA MÃO DE OBRA</t>
  </si>
  <si>
    <t>1.4</t>
  </si>
  <si>
    <t>1.5</t>
  </si>
  <si>
    <t>03.01.020</t>
  </si>
  <si>
    <t>1.6</t>
  </si>
  <si>
    <t>1.7</t>
  </si>
  <si>
    <t>TOTAL DE MATERIAL</t>
  </si>
  <si>
    <t>TOTAL GERAL DA OBRA</t>
  </si>
  <si>
    <t>TOTAL DE MDO</t>
  </si>
  <si>
    <t>OBRA:</t>
  </si>
  <si>
    <t>LOCAL:</t>
  </si>
  <si>
    <t>BAIRRO:</t>
  </si>
  <si>
    <t>DATA:</t>
  </si>
  <si>
    <t>UNITÁRIO MDO</t>
  </si>
  <si>
    <t>TOTAL MDO (R$)</t>
  </si>
  <si>
    <t>TOTAL GERAL (R$)</t>
  </si>
  <si>
    <t>SUB-TOTAL DO ITEM</t>
  </si>
  <si>
    <t>ZONA:</t>
  </si>
  <si>
    <t>URBANA</t>
  </si>
  <si>
    <t>ENDEREÇO:</t>
  </si>
  <si>
    <t>BDI (%) T.C.U.:</t>
  </si>
  <si>
    <t>VALOR DOS MATERIAIS</t>
  </si>
  <si>
    <t>VALOR TOTAL</t>
  </si>
  <si>
    <t>% DO ITEM</t>
  </si>
  <si>
    <t>DATA-BASE:</t>
  </si>
  <si>
    <t>ÁREA DE CONSTRUÇÃO:</t>
  </si>
  <si>
    <t>VALOR OBRA POR M2:</t>
  </si>
  <si>
    <t>PLANILHA ORÇAMENTÁRIA - RESUMO</t>
  </si>
  <si>
    <t>JARDIM MONTE VISTOSO</t>
  </si>
  <si>
    <t>DEMOLIÇÃO de concreto armado com preservação da armadura, para reforço e recuperação estrutural</t>
  </si>
  <si>
    <t>01.23.100</t>
  </si>
  <si>
    <t>01.23.010</t>
  </si>
  <si>
    <t>TX</t>
  </si>
  <si>
    <t>LIMPEZA de armadura com escova de aço</t>
  </si>
  <si>
    <t>01.23.020</t>
  </si>
  <si>
    <t>Preparo de PONTE de aderência com adesivo a base de epóxi</t>
  </si>
  <si>
    <t>01.23.030</t>
  </si>
  <si>
    <t>01.23.040</t>
  </si>
  <si>
    <t>TRATAMENTO de armadura com produto anticorrosivo à base de zinco</t>
  </si>
  <si>
    <t>01.23.060</t>
  </si>
  <si>
    <t>CORTE de concreto deteriorado inclusive remoção dos detritos</t>
  </si>
  <si>
    <t>1.8</t>
  </si>
  <si>
    <t>01.23.070</t>
  </si>
  <si>
    <t>DEMARCAÇÃO de área com disco de corte diamantado</t>
  </si>
  <si>
    <t>1.9</t>
  </si>
  <si>
    <t>1.10</t>
  </si>
  <si>
    <t>1.11</t>
  </si>
  <si>
    <t>1.12</t>
  </si>
  <si>
    <t>RUA NOSSA SENHORA APARECIDA Nº 955</t>
  </si>
  <si>
    <t>01.23.200</t>
  </si>
  <si>
    <t>01.23.222</t>
  </si>
  <si>
    <t>Taxa de MOBILIZAÇÃO e DESMOBILIZAÇÃO de equipamentos para execução de PERFURAÇÃO em concreto armado</t>
  </si>
  <si>
    <t>Taxa de MOBILIZAÇÃO e DESMOBILIZAÇÃO de equipamentos para execução de CORTE em concreto armado</t>
  </si>
  <si>
    <t>FURAÇÃOo para 12,5mm x 100mm em concreto armado, inclusive colagem de armadura (para 10mm)</t>
  </si>
  <si>
    <t>ESCAVAÇÃO mecanizada de valas ou cavas com prof. Até 2,00m</t>
  </si>
  <si>
    <t>07.02.020</t>
  </si>
  <si>
    <t>07.11.020</t>
  </si>
  <si>
    <t>REATERRO compactado mecaizado de vala ou cava com compactador</t>
  </si>
  <si>
    <t>DEMOLIÇÃO manual de concreto simples (PISO DO RESERVATÓRIO)</t>
  </si>
  <si>
    <t>09.02.140</t>
  </si>
  <si>
    <t>KG</t>
  </si>
  <si>
    <t>2.4</t>
  </si>
  <si>
    <t>2.5</t>
  </si>
  <si>
    <t>2.6</t>
  </si>
  <si>
    <t>2.7</t>
  </si>
  <si>
    <t>2.8</t>
  </si>
  <si>
    <t>2.9</t>
  </si>
  <si>
    <t>10.01.040</t>
  </si>
  <si>
    <t>10.01.060</t>
  </si>
  <si>
    <t>10.02.020</t>
  </si>
  <si>
    <t>ARMADURA em barra de aço CA-60 Fyk 600MPa ANCORAGEM</t>
  </si>
  <si>
    <t>11.01.100</t>
  </si>
  <si>
    <t>11.05.040</t>
  </si>
  <si>
    <t>REFORÇO DE ESTRUTURA - RADIER - COLUNETES</t>
  </si>
  <si>
    <t>ARMADURA em barra de aço CA-50 Fyk 500MPa BARRAS E TRELIÇAS</t>
  </si>
  <si>
    <t>11.16.040</t>
  </si>
  <si>
    <t>11.16.060</t>
  </si>
  <si>
    <t>LANÇAMENTO e adensamento de concreto ou massa em fundação RADIER</t>
  </si>
  <si>
    <t>LANÇAMENTO e adensamento de concreto ou massa em estrutura GRAUTE</t>
  </si>
  <si>
    <t>11.18.040</t>
  </si>
  <si>
    <t>PINTURA GERAL</t>
  </si>
  <si>
    <t>33.06.020</t>
  </si>
  <si>
    <t>33.10.041</t>
  </si>
  <si>
    <t>ESMALTE à base de água em massa, inclusive preparo - RESERVATÓRIO</t>
  </si>
  <si>
    <t>CPOS_180 CD</t>
  </si>
  <si>
    <t>FORMA em compensado estrutura aparente c/ cimbramento tubular metálico</t>
  </si>
  <si>
    <t>ARMADURA tela soldada de aço REFORÇO - Q335 15X15 Ø 8mm (5,37kg/m²)</t>
  </si>
  <si>
    <t>RECUPERAÇÃO ESTRUTURAL DE RESERVATÓRIO DE CONCRETO</t>
  </si>
  <si>
    <t>CONCRETO usinado Fck 20 Mpa (PISO DO RESERVATÓRIO)</t>
  </si>
  <si>
    <t>Argamassa GRAUTE (REFORÇO ESTRUTURAL)</t>
  </si>
  <si>
    <t>LASTRO de pedra britada (PISO DO RESERVATÓRIO)</t>
  </si>
  <si>
    <t>ACRÍLICO para quadras e pisos cimentados -  (PISO DO RESERVATÓRIO)</t>
  </si>
  <si>
    <t>PROPOSTA ORÇAMENTÁRIA</t>
  </si>
  <si>
    <t>EMPRESA:</t>
  </si>
</sst>
</file>

<file path=xl/styles.xml><?xml version="1.0" encoding="utf-8"?>
<styleSheet xmlns="http://schemas.openxmlformats.org/spreadsheetml/2006/main">
  <numFmts count="5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5" formatCode="_(&quot;R$ &quot;* #,##0.00_);_(&quot;R$ &quot;* \(#,##0.00\);_(&quot;R$ &quot;* &quot;-&quot;??_);_(@_)"/>
    <numFmt numFmtId="166" formatCode="0.00000%"/>
  </numFmts>
  <fonts count="16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4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6"/>
      <name val="Calibri"/>
      <family val="2"/>
      <scheme val="minor"/>
    </font>
    <font>
      <sz val="14"/>
      <name val="Calibri"/>
      <family val="2"/>
      <scheme val="minor"/>
    </font>
    <font>
      <sz val="14"/>
      <color rgb="FFFF0000"/>
      <name val="Calibri"/>
      <family val="2"/>
      <scheme val="minor"/>
    </font>
    <font>
      <sz val="11"/>
      <name val="Calibri"/>
      <family val="2"/>
      <scheme val="minor"/>
    </font>
    <font>
      <sz val="16"/>
      <name val="Calibri"/>
      <family val="2"/>
      <scheme val="minor"/>
    </font>
    <font>
      <sz val="20"/>
      <name val="Calibri"/>
      <family val="2"/>
      <scheme val="minor"/>
    </font>
    <font>
      <sz val="8"/>
      <name val="Arial"/>
    </font>
    <font>
      <b/>
      <sz val="36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hair">
        <color auto="1"/>
      </top>
      <bottom/>
      <diagonal/>
    </border>
    <border>
      <left style="thin">
        <color indexed="64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indexed="64"/>
      </right>
      <top style="hair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52">
    <xf numFmtId="0" fontId="0" fillId="0" borderId="0" xfId="0"/>
    <xf numFmtId="0" fontId="3" fillId="0" borderId="0" xfId="0" applyFont="1" applyFill="1" applyBorder="1" applyAlignment="1">
      <alignment horizontal="justify" vertical="center" wrapText="1"/>
    </xf>
    <xf numFmtId="165" fontId="3" fillId="0" borderId="0" xfId="0" applyNumberFormat="1" applyFont="1" applyFill="1" applyBorder="1" applyAlignment="1">
      <alignment horizontal="center" vertical="center" wrapText="1"/>
    </xf>
    <xf numFmtId="10" fontId="3" fillId="0" borderId="0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Protection="1"/>
    <xf numFmtId="0" fontId="3" fillId="0" borderId="0" xfId="0" applyNumberFormat="1" applyFont="1" applyFill="1" applyBorder="1" applyAlignment="1" applyProtection="1">
      <alignment vertical="center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justify" vertical="center" wrapText="1"/>
    </xf>
    <xf numFmtId="0" fontId="3" fillId="0" borderId="0" xfId="0" applyFont="1" applyBorder="1"/>
    <xf numFmtId="166" fontId="3" fillId="0" borderId="0" xfId="0" applyNumberFormat="1" applyFont="1" applyFill="1" applyBorder="1" applyAlignment="1">
      <alignment horizontal="center" vertical="center" wrapText="1"/>
    </xf>
    <xf numFmtId="10" fontId="6" fillId="0" borderId="0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justify" vertical="center" wrapText="1"/>
    </xf>
    <xf numFmtId="4" fontId="3" fillId="0" borderId="0" xfId="0" applyNumberFormat="1" applyFont="1" applyFill="1" applyBorder="1" applyAlignment="1">
      <alignment horizontal="right" vertical="center" wrapText="1"/>
    </xf>
    <xf numFmtId="0" fontId="3" fillId="0" borderId="0" xfId="0" applyFont="1" applyFill="1" applyBorder="1" applyAlignment="1">
      <alignment horizontal="right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NumberFormat="1" applyFont="1" applyFill="1" applyProtection="1"/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4" fontId="3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/>
    <xf numFmtId="44" fontId="10" fillId="0" borderId="0" xfId="0" applyNumberFormat="1" applyFont="1" applyFill="1" applyBorder="1" applyAlignment="1">
      <alignment horizontal="center" vertical="center" wrapText="1"/>
    </xf>
    <xf numFmtId="165" fontId="3" fillId="0" borderId="0" xfId="0" applyNumberFormat="1" applyFont="1" applyFill="1" applyBorder="1" applyAlignment="1">
      <alignment horizontal="justify" vertical="center" wrapText="1"/>
    </xf>
    <xf numFmtId="0" fontId="3" fillId="0" borderId="0" xfId="0" applyFont="1" applyFill="1" applyBorder="1" applyAlignment="1">
      <alignment horizontal="center" vertical="center" wrapText="1"/>
    </xf>
    <xf numFmtId="4" fontId="7" fillId="0" borderId="0" xfId="1" applyNumberFormat="1" applyFont="1" applyFill="1" applyBorder="1" applyAlignment="1">
      <alignment horizontal="right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0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10" fontId="4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10" fontId="5" fillId="0" borderId="0" xfId="0" applyNumberFormat="1" applyFont="1" applyFill="1" applyBorder="1" applyAlignment="1">
      <alignment horizontal="center" vertical="center" wrapText="1"/>
    </xf>
    <xf numFmtId="0" fontId="3" fillId="0" borderId="8" xfId="1" applyNumberFormat="1" applyFont="1" applyFill="1" applyBorder="1" applyAlignment="1">
      <alignment horizontal="left" vertical="center"/>
    </xf>
    <xf numFmtId="0" fontId="3" fillId="0" borderId="10" xfId="1" applyNumberFormat="1" applyFont="1" applyFill="1" applyBorder="1" applyAlignment="1">
      <alignment horizontal="left" vertical="center"/>
    </xf>
    <xf numFmtId="0" fontId="3" fillId="0" borderId="12" xfId="0" applyNumberFormat="1" applyFont="1" applyFill="1" applyBorder="1" applyAlignment="1">
      <alignment horizontal="left" vertical="center"/>
    </xf>
    <xf numFmtId="164" fontId="3" fillId="0" borderId="8" xfId="1" applyFont="1" applyFill="1" applyBorder="1" applyAlignment="1">
      <alignment horizontal="left" vertical="center"/>
    </xf>
    <xf numFmtId="164" fontId="3" fillId="0" borderId="10" xfId="1" applyFont="1" applyFill="1" applyBorder="1" applyAlignment="1">
      <alignment horizontal="left" vertical="center"/>
    </xf>
    <xf numFmtId="164" fontId="3" fillId="0" borderId="12" xfId="1" applyFont="1" applyFill="1" applyBorder="1" applyAlignment="1">
      <alignment horizontal="left" vertical="center"/>
    </xf>
    <xf numFmtId="0" fontId="7" fillId="0" borderId="11" xfId="1" applyNumberFormat="1" applyFont="1" applyFill="1" applyBorder="1" applyAlignment="1">
      <alignment horizontal="left" vertical="center"/>
    </xf>
    <xf numFmtId="3" fontId="7" fillId="0" borderId="0" xfId="1" applyNumberFormat="1" applyFont="1" applyFill="1" applyBorder="1" applyAlignment="1">
      <alignment horizontal="left" vertical="center"/>
    </xf>
    <xf numFmtId="2" fontId="7" fillId="0" borderId="11" xfId="1" applyNumberFormat="1" applyFont="1" applyFill="1" applyBorder="1" applyAlignment="1">
      <alignment horizontal="right" vertical="center"/>
    </xf>
    <xf numFmtId="2" fontId="7" fillId="0" borderId="3" xfId="0" applyNumberFormat="1" applyFont="1" applyFill="1" applyBorder="1" applyAlignment="1">
      <alignment horizontal="left" vertical="center"/>
    </xf>
    <xf numFmtId="4" fontId="4" fillId="0" borderId="1" xfId="0" applyNumberFormat="1" applyFont="1" applyFill="1" applyBorder="1" applyAlignment="1">
      <alignment horizontal="center" vertical="center" wrapText="1"/>
    </xf>
    <xf numFmtId="165" fontId="4" fillId="0" borderId="1" xfId="0" applyNumberFormat="1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justify" vertical="center" wrapText="1"/>
    </xf>
    <xf numFmtId="4" fontId="6" fillId="0" borderId="0" xfId="0" applyNumberFormat="1" applyFont="1" applyFill="1" applyBorder="1" applyAlignment="1">
      <alignment horizontal="right" vertical="center" wrapText="1"/>
    </xf>
    <xf numFmtId="44" fontId="7" fillId="0" borderId="0" xfId="1" applyNumberFormat="1" applyFont="1" applyFill="1" applyBorder="1" applyAlignment="1">
      <alignment horizontal="right" vertical="center" wrapText="1"/>
    </xf>
    <xf numFmtId="165" fontId="9" fillId="0" borderId="18" xfId="0" applyNumberFormat="1" applyFont="1" applyFill="1" applyBorder="1" applyAlignment="1">
      <alignment horizontal="center" vertical="center" wrapText="1"/>
    </xf>
    <xf numFmtId="10" fontId="6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 applyProtection="1">
      <alignment horizontal="justify" vertical="center" wrapText="1"/>
    </xf>
    <xf numFmtId="4" fontId="11" fillId="0" borderId="1" xfId="1" applyNumberFormat="1" applyFont="1" applyFill="1" applyBorder="1" applyAlignment="1">
      <alignment horizontal="center" vertical="center" wrapText="1"/>
    </xf>
    <xf numFmtId="44" fontId="11" fillId="0" borderId="1" xfId="1" applyNumberFormat="1" applyFont="1" applyFill="1" applyBorder="1" applyAlignment="1">
      <alignment horizontal="center" vertical="center" wrapText="1"/>
    </xf>
    <xf numFmtId="165" fontId="11" fillId="0" borderId="1" xfId="1" applyNumberFormat="1" applyFont="1" applyFill="1" applyBorder="1" applyAlignment="1">
      <alignment horizontal="center" vertical="center" wrapText="1"/>
    </xf>
    <xf numFmtId="10" fontId="11" fillId="0" borderId="1" xfId="0" applyNumberFormat="1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 wrapText="1"/>
    </xf>
    <xf numFmtId="43" fontId="3" fillId="0" borderId="0" xfId="0" applyNumberFormat="1" applyFont="1" applyFill="1" applyBorder="1" applyAlignment="1">
      <alignment horizontal="center" vertical="center" wrapText="1"/>
    </xf>
    <xf numFmtId="4" fontId="9" fillId="0" borderId="0" xfId="0" applyNumberFormat="1" applyFont="1" applyFill="1" applyBorder="1" applyAlignment="1">
      <alignment horizontal="right" vertical="center" wrapText="1"/>
    </xf>
    <xf numFmtId="0" fontId="5" fillId="0" borderId="0" xfId="0" applyNumberFormat="1" applyFont="1" applyFill="1" applyBorder="1" applyAlignment="1">
      <alignment horizontal="center" vertical="center" wrapText="1"/>
    </xf>
    <xf numFmtId="10" fontId="9" fillId="0" borderId="0" xfId="0" applyNumberFormat="1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justify" vertical="center" wrapText="1"/>
    </xf>
    <xf numFmtId="4" fontId="12" fillId="0" borderId="0" xfId="0" applyNumberFormat="1" applyFont="1" applyFill="1" applyBorder="1" applyAlignment="1">
      <alignment horizontal="right" vertical="center" wrapText="1"/>
    </xf>
    <xf numFmtId="0" fontId="8" fillId="0" borderId="0" xfId="0" applyFont="1" applyFill="1" applyBorder="1" applyAlignment="1">
      <alignment horizontal="center" vertical="center"/>
    </xf>
    <xf numFmtId="0" fontId="13" fillId="0" borderId="0" xfId="0" applyFont="1" applyBorder="1"/>
    <xf numFmtId="0" fontId="7" fillId="0" borderId="0" xfId="1" applyNumberFormat="1" applyFont="1" applyBorder="1" applyAlignment="1">
      <alignment horizontal="left" vertical="center"/>
    </xf>
    <xf numFmtId="14" fontId="3" fillId="0" borderId="0" xfId="1" applyNumberFormat="1" applyFont="1" applyFill="1" applyBorder="1" applyAlignment="1">
      <alignment horizontal="left" vertical="center"/>
    </xf>
    <xf numFmtId="0" fontId="7" fillId="0" borderId="4" xfId="1" applyNumberFormat="1" applyFont="1" applyBorder="1" applyAlignment="1">
      <alignment horizontal="left" vertical="center"/>
    </xf>
    <xf numFmtId="0" fontId="3" fillId="0" borderId="4" xfId="1" applyNumberFormat="1" applyFont="1" applyFill="1" applyBorder="1" applyAlignment="1">
      <alignment horizontal="left" vertical="center"/>
    </xf>
    <xf numFmtId="0" fontId="7" fillId="0" borderId="3" xfId="0" applyNumberFormat="1" applyFont="1" applyBorder="1" applyAlignment="1">
      <alignment horizontal="left" vertical="center"/>
    </xf>
    <xf numFmtId="2" fontId="3" fillId="0" borderId="3" xfId="0" applyNumberFormat="1" applyFont="1" applyFill="1" applyBorder="1" applyAlignment="1">
      <alignment horizontal="left" vertical="center"/>
    </xf>
    <xf numFmtId="3" fontId="3" fillId="0" borderId="0" xfId="1" applyNumberFormat="1" applyFont="1" applyFill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3" fillId="0" borderId="11" xfId="0" applyFont="1" applyBorder="1"/>
    <xf numFmtId="44" fontId="7" fillId="0" borderId="13" xfId="1" applyNumberFormat="1" applyFont="1" applyFill="1" applyBorder="1" applyAlignment="1">
      <alignment horizontal="center" vertical="center"/>
    </xf>
    <xf numFmtId="0" fontId="7" fillId="0" borderId="13" xfId="0" applyNumberFormat="1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 wrapText="1"/>
    </xf>
    <xf numFmtId="44" fontId="9" fillId="0" borderId="1" xfId="0" applyNumberFormat="1" applyFont="1" applyFill="1" applyBorder="1" applyAlignment="1">
      <alignment horizontal="justify" vertical="center" wrapText="1"/>
    </xf>
    <xf numFmtId="165" fontId="9" fillId="0" borderId="1" xfId="0" applyNumberFormat="1" applyFont="1" applyFill="1" applyBorder="1" applyAlignment="1">
      <alignment horizontal="center" vertical="center" wrapText="1"/>
    </xf>
    <xf numFmtId="44" fontId="9" fillId="0" borderId="18" xfId="0" applyNumberFormat="1" applyFont="1" applyFill="1" applyBorder="1" applyAlignment="1">
      <alignment vertical="center" wrapText="1"/>
    </xf>
    <xf numFmtId="44" fontId="9" fillId="0" borderId="19" xfId="0" applyNumberFormat="1" applyFont="1" applyFill="1" applyBorder="1" applyAlignment="1">
      <alignment vertical="center" wrapText="1"/>
    </xf>
    <xf numFmtId="44" fontId="5" fillId="2" borderId="15" xfId="0" applyNumberFormat="1" applyFont="1" applyFill="1" applyBorder="1" applyAlignment="1">
      <alignment vertical="center" wrapText="1"/>
    </xf>
    <xf numFmtId="14" fontId="7" fillId="0" borderId="9" xfId="1" applyNumberFormat="1" applyFont="1" applyFill="1" applyBorder="1" applyAlignment="1">
      <alignment horizontal="center" vertical="center"/>
    </xf>
    <xf numFmtId="0" fontId="13" fillId="0" borderId="0" xfId="0" applyNumberFormat="1" applyFont="1" applyFill="1" applyBorder="1" applyProtection="1"/>
    <xf numFmtId="0" fontId="3" fillId="0" borderId="10" xfId="0" applyFont="1" applyBorder="1" applyAlignment="1">
      <alignment vertical="center"/>
    </xf>
    <xf numFmtId="0" fontId="9" fillId="0" borderId="0" xfId="0" applyNumberFormat="1" applyFont="1" applyFill="1" applyBorder="1" applyProtection="1"/>
    <xf numFmtId="0" fontId="6" fillId="0" borderId="0" xfId="0" applyNumberFormat="1" applyFont="1" applyFill="1" applyBorder="1" applyProtection="1"/>
    <xf numFmtId="0" fontId="6" fillId="0" borderId="0" xfId="0" applyNumberFormat="1" applyFont="1" applyFill="1" applyProtection="1"/>
    <xf numFmtId="0" fontId="6" fillId="0" borderId="0" xfId="0" applyNumberFormat="1" applyFont="1" applyFill="1" applyAlignment="1" applyProtection="1">
      <alignment horizontal="center" vertical="center"/>
    </xf>
    <xf numFmtId="0" fontId="3" fillId="0" borderId="0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 applyProtection="1">
      <alignment horizontal="justify" vertical="center" wrapText="1"/>
    </xf>
    <xf numFmtId="49" fontId="6" fillId="0" borderId="1" xfId="1" applyNumberFormat="1" applyFont="1" applyFill="1" applyBorder="1" applyAlignment="1">
      <alignment horizontal="center" vertical="center" wrapText="1"/>
    </xf>
    <xf numFmtId="4" fontId="6" fillId="0" borderId="1" xfId="1" applyNumberFormat="1" applyFont="1" applyFill="1" applyBorder="1" applyAlignment="1">
      <alignment horizontal="center" vertical="center" wrapText="1"/>
    </xf>
    <xf numFmtId="44" fontId="6" fillId="0" borderId="1" xfId="1" applyNumberFormat="1" applyFont="1" applyFill="1" applyBorder="1" applyAlignment="1">
      <alignment horizontal="center" vertical="center" wrapText="1"/>
    </xf>
    <xf numFmtId="165" fontId="6" fillId="0" borderId="1" xfId="1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Fill="1" applyBorder="1" applyAlignment="1" applyProtection="1">
      <alignment horizontal="center" vertical="center"/>
    </xf>
    <xf numFmtId="0" fontId="9" fillId="2" borderId="0" xfId="0" applyNumberFormat="1" applyFont="1" applyFill="1" applyBorder="1" applyProtection="1"/>
    <xf numFmtId="2" fontId="3" fillId="0" borderId="0" xfId="0" applyNumberFormat="1" applyFont="1" applyFill="1" applyBorder="1" applyAlignment="1" applyProtection="1">
      <alignment horizontal="left" vertical="center"/>
    </xf>
    <xf numFmtId="4" fontId="3" fillId="0" borderId="0" xfId="0" applyNumberFormat="1" applyFont="1" applyFill="1" applyBorder="1" applyAlignment="1" applyProtection="1">
      <alignment horizontal="center" vertical="center"/>
    </xf>
    <xf numFmtId="0" fontId="9" fillId="0" borderId="4" xfId="0" applyNumberFormat="1" applyFont="1" applyFill="1" applyBorder="1" applyAlignment="1" applyProtection="1">
      <alignment horizontal="center" vertical="center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>
      <alignment horizontal="justify" vertical="center" wrapText="1"/>
    </xf>
    <xf numFmtId="4" fontId="5" fillId="0" borderId="0" xfId="1" applyNumberFormat="1" applyFont="1" applyFill="1" applyBorder="1" applyAlignment="1">
      <alignment horizontal="right" vertical="center" wrapText="1"/>
    </xf>
    <xf numFmtId="4" fontId="3" fillId="0" borderId="0" xfId="0" applyNumberFormat="1" applyFont="1" applyFill="1" applyBorder="1" applyAlignment="1">
      <alignment horizontal="right" vertical="center" wrapText="1"/>
    </xf>
    <xf numFmtId="0" fontId="7" fillId="0" borderId="9" xfId="1" applyNumberFormat="1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4" fontId="3" fillId="0" borderId="0" xfId="0" applyNumberFormat="1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2" borderId="0" xfId="0" applyNumberFormat="1" applyFont="1" applyFill="1" applyBorder="1" applyProtection="1"/>
    <xf numFmtId="0" fontId="9" fillId="0" borderId="1" xfId="0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justify" vertical="center" wrapText="1"/>
    </xf>
    <xf numFmtId="2" fontId="9" fillId="0" borderId="1" xfId="0" applyNumberFormat="1" applyFont="1" applyFill="1" applyBorder="1" applyAlignment="1" applyProtection="1">
      <alignment horizontal="center" vertical="center"/>
    </xf>
    <xf numFmtId="165" fontId="9" fillId="0" borderId="1" xfId="0" applyNumberFormat="1" applyFont="1" applyFill="1" applyBorder="1" applyAlignment="1" applyProtection="1">
      <alignment horizontal="center" vertical="center"/>
    </xf>
    <xf numFmtId="0" fontId="9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 applyProtection="1">
      <alignment horizontal="center" vertical="center" wrapText="1"/>
    </xf>
    <xf numFmtId="0" fontId="5" fillId="0" borderId="0" xfId="0" applyNumberFormat="1" applyFont="1" applyFill="1" applyBorder="1" applyProtection="1"/>
    <xf numFmtId="44" fontId="5" fillId="0" borderId="1" xfId="1" applyNumberFormat="1" applyFont="1" applyFill="1" applyBorder="1" applyAlignment="1">
      <alignment horizontal="right" vertical="center" wrapText="1"/>
    </xf>
    <xf numFmtId="0" fontId="3" fillId="0" borderId="8" xfId="1" applyNumberFormat="1" applyFont="1" applyFill="1" applyBorder="1" applyAlignment="1">
      <alignment horizontal="right" vertical="center"/>
    </xf>
    <xf numFmtId="3" fontId="3" fillId="0" borderId="10" xfId="1" applyNumberFormat="1" applyFont="1" applyFill="1" applyBorder="1" applyAlignment="1">
      <alignment horizontal="right" vertical="center"/>
    </xf>
    <xf numFmtId="14" fontId="3" fillId="0" borderId="10" xfId="1" applyNumberFormat="1" applyFont="1" applyFill="1" applyBorder="1" applyAlignment="1">
      <alignment horizontal="right" vertical="center"/>
    </xf>
    <xf numFmtId="2" fontId="3" fillId="0" borderId="12" xfId="0" applyNumberFormat="1" applyFont="1" applyFill="1" applyBorder="1" applyAlignment="1">
      <alignment horizontal="right" vertical="center"/>
    </xf>
    <xf numFmtId="3" fontId="6" fillId="0" borderId="0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3" fontId="9" fillId="0" borderId="0" xfId="0" applyNumberFormat="1" applyFont="1" applyFill="1" applyBorder="1" applyAlignment="1">
      <alignment horizontal="center" vertical="center"/>
    </xf>
    <xf numFmtId="44" fontId="7" fillId="0" borderId="3" xfId="0" applyNumberFormat="1" applyFont="1" applyFill="1" applyBorder="1" applyAlignment="1">
      <alignment horizontal="center" vertical="center"/>
    </xf>
    <xf numFmtId="44" fontId="7" fillId="0" borderId="13" xfId="0" applyNumberFormat="1" applyFont="1" applyFill="1" applyBorder="1" applyAlignment="1">
      <alignment horizontal="center" vertical="center"/>
    </xf>
    <xf numFmtId="164" fontId="3" fillId="0" borderId="12" xfId="1" applyFont="1" applyFill="1" applyBorder="1" applyAlignment="1">
      <alignment horizontal="right" vertical="center"/>
    </xf>
    <xf numFmtId="164" fontId="3" fillId="0" borderId="3" xfId="1" applyFont="1" applyFill="1" applyBorder="1" applyAlignment="1">
      <alignment horizontal="right" vertical="center"/>
    </xf>
    <xf numFmtId="0" fontId="9" fillId="0" borderId="0" xfId="0" applyFont="1" applyFill="1" applyBorder="1" applyAlignment="1">
      <alignment horizontal="center" vertical="center"/>
    </xf>
    <xf numFmtId="4" fontId="5" fillId="0" borderId="4" xfId="1" applyNumberFormat="1" applyFont="1" applyFill="1" applyBorder="1" applyAlignment="1">
      <alignment horizontal="right" vertical="center" wrapText="1"/>
    </xf>
    <xf numFmtId="4" fontId="5" fillId="0" borderId="9" xfId="1" applyNumberFormat="1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3" fillId="0" borderId="12" xfId="0" applyNumberFormat="1" applyFont="1" applyFill="1" applyBorder="1" applyAlignment="1">
      <alignment horizontal="right" vertical="center"/>
    </xf>
    <xf numFmtId="0" fontId="3" fillId="0" borderId="13" xfId="0" applyNumberFormat="1" applyFont="1" applyFill="1" applyBorder="1" applyAlignment="1">
      <alignment horizontal="right" vertical="center"/>
    </xf>
    <xf numFmtId="2" fontId="7" fillId="0" borderId="12" xfId="0" applyNumberFormat="1" applyFont="1" applyFill="1" applyBorder="1" applyAlignment="1">
      <alignment horizontal="left" vertical="center"/>
    </xf>
    <xf numFmtId="2" fontId="7" fillId="0" borderId="3" xfId="0" applyNumberFormat="1" applyFont="1" applyFill="1" applyBorder="1" applyAlignment="1">
      <alignment horizontal="left" vertical="center"/>
    </xf>
    <xf numFmtId="2" fontId="7" fillId="0" borderId="13" xfId="0" applyNumberFormat="1" applyFont="1" applyFill="1" applyBorder="1" applyAlignment="1">
      <alignment horizontal="left" vertical="center"/>
    </xf>
    <xf numFmtId="0" fontId="5" fillId="0" borderId="0" xfId="0" applyFont="1" applyFill="1" applyBorder="1" applyAlignment="1" applyProtection="1">
      <alignment horizontal="justify" vertical="center" wrapText="1"/>
    </xf>
    <xf numFmtId="164" fontId="15" fillId="0" borderId="0" xfId="1" applyFont="1" applyFill="1" applyBorder="1" applyAlignment="1">
      <alignment horizontal="center" vertical="center"/>
    </xf>
    <xf numFmtId="0" fontId="3" fillId="0" borderId="10" xfId="1" applyNumberFormat="1" applyFont="1" applyFill="1" applyBorder="1" applyAlignment="1">
      <alignment horizontal="right" vertical="center"/>
    </xf>
    <xf numFmtId="0" fontId="3" fillId="0" borderId="11" xfId="1" applyNumberFormat="1" applyFont="1" applyFill="1" applyBorder="1" applyAlignment="1">
      <alignment horizontal="right" vertical="center"/>
    </xf>
    <xf numFmtId="164" fontId="3" fillId="0" borderId="8" xfId="1" applyFont="1" applyFill="1" applyBorder="1" applyAlignment="1">
      <alignment horizontal="right" vertical="center"/>
    </xf>
    <xf numFmtId="164" fontId="3" fillId="0" borderId="4" xfId="1" applyFont="1" applyFill="1" applyBorder="1" applyAlignment="1">
      <alignment horizontal="right" vertical="center"/>
    </xf>
    <xf numFmtId="164" fontId="3" fillId="0" borderId="10" xfId="1" applyFont="1" applyFill="1" applyBorder="1" applyAlignment="1">
      <alignment horizontal="right" vertical="center"/>
    </xf>
    <xf numFmtId="164" fontId="3" fillId="0" borderId="0" xfId="1" applyFont="1" applyFill="1" applyBorder="1" applyAlignment="1">
      <alignment horizontal="right" vertical="center"/>
    </xf>
    <xf numFmtId="0" fontId="3" fillId="0" borderId="8" xfId="1" applyNumberFormat="1" applyFont="1" applyFill="1" applyBorder="1" applyAlignment="1">
      <alignment horizontal="right" vertical="center"/>
    </xf>
    <xf numFmtId="0" fontId="3" fillId="0" borderId="9" xfId="1" applyNumberFormat="1" applyFont="1" applyFill="1" applyBorder="1" applyAlignment="1">
      <alignment horizontal="right" vertical="center"/>
    </xf>
    <xf numFmtId="0" fontId="7" fillId="0" borderId="8" xfId="1" applyNumberFormat="1" applyFont="1" applyFill="1" applyBorder="1" applyAlignment="1">
      <alignment horizontal="left" vertical="center"/>
    </xf>
    <xf numFmtId="0" fontId="7" fillId="0" borderId="4" xfId="1" applyNumberFormat="1" applyFont="1" applyFill="1" applyBorder="1" applyAlignment="1">
      <alignment horizontal="left" vertical="center"/>
    </xf>
    <xf numFmtId="0" fontId="7" fillId="0" borderId="9" xfId="1" applyNumberFormat="1" applyFont="1" applyFill="1" applyBorder="1" applyAlignment="1">
      <alignment horizontal="left" vertical="center"/>
    </xf>
    <xf numFmtId="3" fontId="7" fillId="0" borderId="0" xfId="1" applyNumberFormat="1" applyFont="1" applyFill="1" applyBorder="1" applyAlignment="1">
      <alignment horizontal="left" vertical="center"/>
    </xf>
    <xf numFmtId="3" fontId="7" fillId="0" borderId="11" xfId="1" applyNumberFormat="1" applyFont="1" applyFill="1" applyBorder="1" applyAlignment="1">
      <alignment horizontal="left" vertical="center"/>
    </xf>
    <xf numFmtId="2" fontId="7" fillId="0" borderId="0" xfId="1" applyNumberFormat="1" applyFont="1" applyFill="1" applyBorder="1" applyAlignment="1">
      <alignment horizontal="center" vertical="center"/>
    </xf>
    <xf numFmtId="2" fontId="7" fillId="0" borderId="11" xfId="1" applyNumberFormat="1" applyFont="1" applyFill="1" applyBorder="1" applyAlignment="1">
      <alignment horizontal="center" vertical="center"/>
    </xf>
    <xf numFmtId="3" fontId="7" fillId="0" borderId="10" xfId="1" applyNumberFormat="1" applyFont="1" applyFill="1" applyBorder="1" applyAlignment="1">
      <alignment horizontal="left" vertical="center"/>
    </xf>
    <xf numFmtId="14" fontId="7" fillId="0" borderId="10" xfId="1" applyNumberFormat="1" applyFont="1" applyFill="1" applyBorder="1" applyAlignment="1">
      <alignment horizontal="left" vertical="center"/>
    </xf>
    <xf numFmtId="14" fontId="7" fillId="0" borderId="0" xfId="1" applyNumberFormat="1" applyFont="1" applyFill="1" applyBorder="1" applyAlignment="1">
      <alignment horizontal="left" vertical="center"/>
    </xf>
    <xf numFmtId="14" fontId="7" fillId="0" borderId="11" xfId="1" applyNumberFormat="1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right" vertical="center" wrapText="1"/>
    </xf>
    <xf numFmtId="164" fontId="15" fillId="0" borderId="0" xfId="1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justify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3" fontId="3" fillId="0" borderId="0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4" fontId="3" fillId="0" borderId="0" xfId="0" applyNumberFormat="1" applyFont="1" applyFill="1" applyBorder="1" applyAlignment="1">
      <alignment horizontal="right" vertical="center" wrapText="1"/>
    </xf>
    <xf numFmtId="165" fontId="9" fillId="0" borderId="1" xfId="0" applyNumberFormat="1" applyFont="1" applyFill="1" applyBorder="1" applyAlignment="1" applyProtection="1">
      <alignment horizontal="center" vertical="center"/>
    </xf>
    <xf numFmtId="2" fontId="5" fillId="2" borderId="27" xfId="0" applyNumberFormat="1" applyFont="1" applyFill="1" applyBorder="1" applyAlignment="1" applyProtection="1">
      <alignment horizontal="left" vertical="center"/>
    </xf>
    <xf numFmtId="2" fontId="5" fillId="2" borderId="28" xfId="0" applyNumberFormat="1" applyFont="1" applyFill="1" applyBorder="1" applyAlignment="1" applyProtection="1">
      <alignment horizontal="left" vertical="center"/>
    </xf>
    <xf numFmtId="2" fontId="5" fillId="2" borderId="29" xfId="0" applyNumberFormat="1" applyFont="1" applyFill="1" applyBorder="1" applyAlignment="1" applyProtection="1">
      <alignment horizontal="left" vertical="center"/>
    </xf>
    <xf numFmtId="44" fontId="8" fillId="2" borderId="20" xfId="0" applyNumberFormat="1" applyFont="1" applyFill="1" applyBorder="1" applyAlignment="1" applyProtection="1">
      <alignment horizontal="center" vertical="center"/>
    </xf>
    <xf numFmtId="44" fontId="8" fillId="2" borderId="26" xfId="0" applyNumberFormat="1" applyFont="1" applyFill="1" applyBorder="1" applyAlignment="1" applyProtection="1">
      <alignment horizontal="center" vertical="center"/>
    </xf>
    <xf numFmtId="44" fontId="8" fillId="2" borderId="32" xfId="0" applyNumberFormat="1" applyFont="1" applyFill="1" applyBorder="1" applyAlignment="1" applyProtection="1">
      <alignment horizontal="center" vertical="center"/>
    </xf>
    <xf numFmtId="0" fontId="9" fillId="0" borderId="2" xfId="0" applyNumberFormat="1" applyFont="1" applyFill="1" applyBorder="1" applyAlignment="1" applyProtection="1">
      <alignment horizontal="right" vertical="center"/>
    </xf>
    <xf numFmtId="0" fontId="9" fillId="0" borderId="6" xfId="0" applyNumberFormat="1" applyFont="1" applyFill="1" applyBorder="1" applyAlignment="1" applyProtection="1">
      <alignment horizontal="right" vertical="center"/>
    </xf>
    <xf numFmtId="165" fontId="9" fillId="0" borderId="5" xfId="0" applyNumberFormat="1" applyFont="1" applyFill="1" applyBorder="1" applyAlignment="1" applyProtection="1">
      <alignment horizontal="center" vertical="center"/>
    </xf>
    <xf numFmtId="165" fontId="9" fillId="0" borderId="2" xfId="0" applyNumberFormat="1" applyFont="1" applyFill="1" applyBorder="1" applyAlignment="1" applyProtection="1">
      <alignment horizontal="center" vertical="center"/>
    </xf>
    <xf numFmtId="165" fontId="9" fillId="0" borderId="24" xfId="0" applyNumberFormat="1" applyFont="1" applyFill="1" applyBorder="1" applyAlignment="1" applyProtection="1">
      <alignment horizontal="center" vertical="center"/>
    </xf>
    <xf numFmtId="10" fontId="9" fillId="0" borderId="5" xfId="0" applyNumberFormat="1" applyFont="1" applyFill="1" applyBorder="1" applyAlignment="1" applyProtection="1">
      <alignment horizontal="center" vertical="center"/>
    </xf>
    <xf numFmtId="10" fontId="9" fillId="0" borderId="2" xfId="0" applyNumberFormat="1" applyFont="1" applyFill="1" applyBorder="1" applyAlignment="1" applyProtection="1">
      <alignment horizontal="center" vertical="center"/>
    </xf>
    <xf numFmtId="10" fontId="9" fillId="0" borderId="24" xfId="0" applyNumberFormat="1" applyFont="1" applyFill="1" applyBorder="1" applyAlignment="1" applyProtection="1">
      <alignment horizontal="center" vertical="center"/>
    </xf>
    <xf numFmtId="165" fontId="9" fillId="2" borderId="21" xfId="0" applyNumberFormat="1" applyFont="1" applyFill="1" applyBorder="1" applyAlignment="1" applyProtection="1">
      <alignment horizontal="center" vertical="center"/>
    </xf>
    <xf numFmtId="165" fontId="9" fillId="2" borderId="22" xfId="0" applyNumberFormat="1" applyFont="1" applyFill="1" applyBorder="1" applyAlignment="1" applyProtection="1">
      <alignment horizontal="center" vertical="center"/>
    </xf>
    <xf numFmtId="165" fontId="9" fillId="2" borderId="23" xfId="0" applyNumberFormat="1" applyFont="1" applyFill="1" applyBorder="1" applyAlignment="1" applyProtection="1">
      <alignment horizontal="center" vertical="center"/>
    </xf>
    <xf numFmtId="0" fontId="9" fillId="0" borderId="30" xfId="0" applyNumberFormat="1" applyFont="1" applyFill="1" applyBorder="1" applyAlignment="1" applyProtection="1">
      <alignment horizontal="right" vertical="center"/>
    </xf>
    <xf numFmtId="0" fontId="9" fillId="0" borderId="31" xfId="0" applyNumberFormat="1" applyFont="1" applyFill="1" applyBorder="1" applyAlignment="1" applyProtection="1">
      <alignment horizontal="right" vertical="center"/>
    </xf>
    <xf numFmtId="10" fontId="5" fillId="0" borderId="33" xfId="0" applyNumberFormat="1" applyFont="1" applyFill="1" applyBorder="1" applyAlignment="1" applyProtection="1">
      <alignment horizontal="center" vertical="center"/>
    </xf>
    <xf numFmtId="10" fontId="5" fillId="0" borderId="30" xfId="0" applyNumberFormat="1" applyFont="1" applyFill="1" applyBorder="1" applyAlignment="1" applyProtection="1">
      <alignment horizontal="center" vertical="center"/>
    </xf>
    <xf numFmtId="10" fontId="5" fillId="0" borderId="34" xfId="0" applyNumberFormat="1" applyFont="1" applyFill="1" applyBorder="1" applyAlignment="1" applyProtection="1">
      <alignment horizontal="center" vertical="center"/>
    </xf>
    <xf numFmtId="10" fontId="9" fillId="0" borderId="33" xfId="0" applyNumberFormat="1" applyFont="1" applyFill="1" applyBorder="1" applyAlignment="1" applyProtection="1">
      <alignment horizontal="center" vertical="center"/>
    </xf>
    <xf numFmtId="10" fontId="9" fillId="0" borderId="30" xfId="0" applyNumberFormat="1" applyFont="1" applyFill="1" applyBorder="1" applyAlignment="1" applyProtection="1">
      <alignment horizontal="center" vertical="center"/>
    </xf>
    <xf numFmtId="10" fontId="9" fillId="0" borderId="34" xfId="0" applyNumberFormat="1" applyFont="1" applyFill="1" applyBorder="1" applyAlignment="1" applyProtection="1">
      <alignment horizontal="center" vertical="center"/>
    </xf>
    <xf numFmtId="0" fontId="9" fillId="0" borderId="7" xfId="0" applyNumberFormat="1" applyFont="1" applyFill="1" applyBorder="1" applyAlignment="1" applyProtection="1">
      <alignment horizontal="right" vertical="center"/>
    </xf>
    <xf numFmtId="0" fontId="9" fillId="0" borderId="25" xfId="0" applyNumberFormat="1" applyFont="1" applyFill="1" applyBorder="1" applyAlignment="1" applyProtection="1">
      <alignment horizontal="right" vertical="center"/>
    </xf>
    <xf numFmtId="165" fontId="5" fillId="2" borderId="21" xfId="0" applyNumberFormat="1" applyFont="1" applyFill="1" applyBorder="1" applyAlignment="1" applyProtection="1">
      <alignment horizontal="center" vertical="center"/>
    </xf>
    <xf numFmtId="165" fontId="5" fillId="2" borderId="22" xfId="0" applyNumberFormat="1" applyFont="1" applyFill="1" applyBorder="1" applyAlignment="1" applyProtection="1">
      <alignment horizontal="center" vertical="center"/>
    </xf>
    <xf numFmtId="165" fontId="5" fillId="2" borderId="23" xfId="0" applyNumberFormat="1" applyFont="1" applyFill="1" applyBorder="1" applyAlignment="1" applyProtection="1">
      <alignment horizontal="center" vertical="center"/>
    </xf>
    <xf numFmtId="0" fontId="6" fillId="2" borderId="20" xfId="0" applyNumberFormat="1" applyFont="1" applyFill="1" applyBorder="1" applyAlignment="1" applyProtection="1">
      <alignment horizontal="center" vertical="center"/>
    </xf>
    <xf numFmtId="0" fontId="6" fillId="2" borderId="26" xfId="0" applyNumberFormat="1" applyFont="1" applyFill="1" applyBorder="1" applyAlignment="1" applyProtection="1">
      <alignment horizontal="center" vertical="center"/>
    </xf>
    <xf numFmtId="0" fontId="6" fillId="2" borderId="32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 vertical="center"/>
    </xf>
    <xf numFmtId="0" fontId="9" fillId="0" borderId="4" xfId="0" applyNumberFormat="1" applyFont="1" applyFill="1" applyBorder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5" fillId="0" borderId="0" xfId="0" applyNumberFormat="1" applyFont="1" applyFill="1" applyBorder="1" applyAlignment="1" applyProtection="1">
      <alignment horizontal="left" vertical="center"/>
    </xf>
    <xf numFmtId="0" fontId="5" fillId="0" borderId="11" xfId="0" applyNumberFormat="1" applyFont="1" applyFill="1" applyBorder="1" applyAlignment="1" applyProtection="1">
      <alignment horizontal="left" vertical="center"/>
    </xf>
    <xf numFmtId="0" fontId="5" fillId="0" borderId="3" xfId="0" applyNumberFormat="1" applyFont="1" applyFill="1" applyBorder="1" applyAlignment="1" applyProtection="1">
      <alignment horizontal="left" vertical="center"/>
    </xf>
    <xf numFmtId="0" fontId="5" fillId="0" borderId="13" xfId="0" applyNumberFormat="1" applyFont="1" applyFill="1" applyBorder="1" applyAlignment="1" applyProtection="1">
      <alignment horizontal="left" vertical="center"/>
    </xf>
    <xf numFmtId="0" fontId="6" fillId="0" borderId="4" xfId="0" applyNumberFormat="1" applyFont="1" applyFill="1" applyBorder="1" applyAlignment="1" applyProtection="1">
      <alignment horizontal="right" vertical="center"/>
    </xf>
    <xf numFmtId="0" fontId="6" fillId="0" borderId="0" xfId="0" applyNumberFormat="1" applyFont="1" applyFill="1" applyBorder="1" applyAlignment="1" applyProtection="1">
      <alignment horizontal="right" vertical="center"/>
    </xf>
    <xf numFmtId="4" fontId="6" fillId="0" borderId="3" xfId="0" applyNumberFormat="1" applyFont="1" applyFill="1" applyBorder="1" applyAlignment="1" applyProtection="1">
      <alignment horizontal="right" vertical="center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9" fillId="0" borderId="4" xfId="0" applyNumberFormat="1" applyFont="1" applyFill="1" applyBorder="1" applyAlignment="1" applyProtection="1">
      <alignment horizontal="left" vertical="center"/>
    </xf>
    <xf numFmtId="0" fontId="9" fillId="0" borderId="9" xfId="0" applyNumberFormat="1" applyFont="1" applyFill="1" applyBorder="1" applyAlignment="1" applyProtection="1">
      <alignment horizontal="left" vertical="center"/>
    </xf>
    <xf numFmtId="0" fontId="9" fillId="0" borderId="0" xfId="0" applyNumberFormat="1" applyFont="1" applyFill="1" applyBorder="1" applyAlignment="1" applyProtection="1">
      <alignment horizontal="left" vertical="center"/>
    </xf>
    <xf numFmtId="0" fontId="9" fillId="0" borderId="11" xfId="0" applyNumberFormat="1" applyFont="1" applyFill="1" applyBorder="1" applyAlignment="1" applyProtection="1">
      <alignment horizontal="left" vertical="center"/>
    </xf>
    <xf numFmtId="2" fontId="5" fillId="0" borderId="0" xfId="0" applyNumberFormat="1" applyFont="1" applyFill="1" applyBorder="1" applyAlignment="1" applyProtection="1">
      <alignment horizontal="right" vertical="center"/>
    </xf>
    <xf numFmtId="0" fontId="5" fillId="0" borderId="0" xfId="0" applyNumberFormat="1" applyFont="1" applyFill="1" applyBorder="1" applyAlignment="1" applyProtection="1">
      <alignment horizontal="right" vertical="center"/>
    </xf>
    <xf numFmtId="0" fontId="5" fillId="0" borderId="11" xfId="0" applyNumberFormat="1" applyFont="1" applyFill="1" applyBorder="1" applyAlignment="1" applyProtection="1">
      <alignment horizontal="right" vertical="center"/>
    </xf>
    <xf numFmtId="44" fontId="5" fillId="0" borderId="3" xfId="0" applyNumberFormat="1" applyFont="1" applyFill="1" applyBorder="1" applyAlignment="1" applyProtection="1">
      <alignment horizontal="left" vertical="center"/>
    </xf>
    <xf numFmtId="44" fontId="5" fillId="0" borderId="13" xfId="0" applyNumberFormat="1" applyFont="1" applyFill="1" applyBorder="1" applyAlignment="1" applyProtection="1">
      <alignment horizontal="left" vertical="center"/>
    </xf>
    <xf numFmtId="0" fontId="5" fillId="0" borderId="4" xfId="0" applyNumberFormat="1" applyFont="1" applyFill="1" applyBorder="1" applyAlignment="1" applyProtection="1">
      <alignment horizontal="left" vertical="center"/>
    </xf>
    <xf numFmtId="0" fontId="5" fillId="0" borderId="9" xfId="0" applyNumberFormat="1" applyFont="1" applyFill="1" applyBorder="1" applyAlignment="1" applyProtection="1">
      <alignment horizontal="left" vertical="center"/>
    </xf>
    <xf numFmtId="14" fontId="5" fillId="0" borderId="0" xfId="0" applyNumberFormat="1" applyFont="1" applyFill="1" applyBorder="1" applyAlignment="1" applyProtection="1">
      <alignment horizontal="left" vertical="center"/>
    </xf>
    <xf numFmtId="4" fontId="5" fillId="0" borderId="3" xfId="0" applyNumberFormat="1" applyFont="1" applyFill="1" applyBorder="1" applyAlignment="1" applyProtection="1">
      <alignment horizontal="left" vertical="center"/>
    </xf>
    <xf numFmtId="4" fontId="5" fillId="0" borderId="13" xfId="0" applyNumberFormat="1" applyFont="1" applyFill="1" applyBorder="1" applyAlignment="1" applyProtection="1">
      <alignment horizontal="left" vertical="center"/>
    </xf>
    <xf numFmtId="0" fontId="6" fillId="0" borderId="4" xfId="0" applyNumberFormat="1" applyFont="1" applyFill="1" applyBorder="1" applyAlignment="1" applyProtection="1">
      <alignment horizontal="right" vertical="center" wrapText="1"/>
    </xf>
    <xf numFmtId="0" fontId="6" fillId="0" borderId="0" xfId="0" applyNumberFormat="1" applyFont="1" applyFill="1" applyBorder="1" applyAlignment="1" applyProtection="1">
      <alignment horizontal="right" vertical="center" wrapText="1"/>
    </xf>
    <xf numFmtId="0" fontId="6" fillId="0" borderId="3" xfId="0" applyNumberFormat="1" applyFont="1" applyFill="1" applyBorder="1" applyAlignment="1" applyProtection="1">
      <alignment horizontal="right" vertical="center" wrapText="1"/>
    </xf>
    <xf numFmtId="0" fontId="15" fillId="0" borderId="0" xfId="0" applyNumberFormat="1" applyFont="1" applyFill="1" applyBorder="1" applyAlignment="1" applyProtection="1">
      <alignment horizontal="center" vertical="center"/>
    </xf>
    <xf numFmtId="0" fontId="5" fillId="2" borderId="17" xfId="0" applyNumberFormat="1" applyFont="1" applyFill="1" applyBorder="1" applyAlignment="1" applyProtection="1">
      <alignment horizontal="left" vertical="center"/>
    </xf>
    <xf numFmtId="0" fontId="6" fillId="0" borderId="8" xfId="0" applyNumberFormat="1" applyFont="1" applyFill="1" applyBorder="1" applyAlignment="1" applyProtection="1">
      <alignment horizontal="right" vertical="center" wrapText="1"/>
    </xf>
    <xf numFmtId="0" fontId="6" fillId="0" borderId="12" xfId="0" applyNumberFormat="1" applyFont="1" applyFill="1" applyBorder="1" applyAlignment="1" applyProtection="1">
      <alignment horizontal="right" vertical="center" wrapText="1"/>
    </xf>
    <xf numFmtId="0" fontId="6" fillId="0" borderId="10" xfId="0" applyNumberFormat="1" applyFont="1" applyFill="1" applyBorder="1" applyAlignment="1" applyProtection="1">
      <alignment horizontal="right" vertical="center" wrapText="1"/>
    </xf>
    <xf numFmtId="0" fontId="5" fillId="2" borderId="27" xfId="0" applyNumberFormat="1" applyFont="1" applyFill="1" applyBorder="1" applyAlignment="1" applyProtection="1">
      <alignment horizontal="left" vertical="center"/>
    </xf>
    <xf numFmtId="0" fontId="5" fillId="2" borderId="28" xfId="0" applyNumberFormat="1" applyFont="1" applyFill="1" applyBorder="1" applyAlignment="1" applyProtection="1">
      <alignment horizontal="left" vertical="center"/>
    </xf>
    <xf numFmtId="0" fontId="5" fillId="2" borderId="29" xfId="0" applyNumberFormat="1" applyFont="1" applyFill="1" applyBorder="1" applyAlignment="1" applyProtection="1">
      <alignment horizontal="left" vertical="center"/>
    </xf>
    <xf numFmtId="0" fontId="8" fillId="0" borderId="0" xfId="0" applyNumberFormat="1" applyFont="1" applyFill="1" applyBorder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/>
    </xf>
  </cellXfs>
  <cellStyles count="2">
    <cellStyle name="Normal" xfId="0" builtinId="0"/>
    <cellStyle name="Separador de milhares" xfId="1" builtinId="3"/>
  </cellStyles>
  <dxfs count="0"/>
  <tableStyles count="0" defaultTableStyle="TableStyleMedium9" defaultPivotStyle="PivotStyleLight16"/>
  <colors>
    <mruColors>
      <color rgb="FFFFFFCC"/>
      <color rgb="FF99FF66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47"/>
  <sheetViews>
    <sheetView tabSelected="1" view="pageBreakPreview" zoomScaleNormal="100" zoomScaleSheetLayoutView="100" workbookViewId="0">
      <selection activeCell="I4" sqref="I4"/>
    </sheetView>
  </sheetViews>
  <sheetFormatPr defaultColWidth="9.140625" defaultRowHeight="12.75"/>
  <cols>
    <col min="1" max="1" width="10.7109375" style="23" customWidth="1"/>
    <col min="2" max="2" width="12.7109375" style="90" customWidth="1"/>
    <col min="3" max="3" width="70.7109375" style="1" customWidth="1"/>
    <col min="4" max="4" width="10.7109375" style="23" customWidth="1"/>
    <col min="5" max="5" width="12.7109375" style="112" customWidth="1"/>
    <col min="6" max="6" width="18.7109375" style="112" customWidth="1"/>
    <col min="7" max="7" width="20.7109375" style="112" customWidth="1"/>
    <col min="8" max="9" width="18.7109375" style="112" customWidth="1"/>
    <col min="10" max="10" width="20.7109375" style="2" customWidth="1"/>
    <col min="11" max="11" width="11.7109375" style="3" customWidth="1"/>
    <col min="12" max="16384" width="9.140625" style="1"/>
  </cols>
  <sheetData>
    <row r="1" spans="1:11" s="20" customFormat="1" ht="50.1" customHeight="1">
      <c r="A1" s="149" t="s">
        <v>146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</row>
    <row r="2" spans="1:11" s="20" customFormat="1" ht="24.95" customHeight="1">
      <c r="A2" s="152" t="s">
        <v>16</v>
      </c>
      <c r="B2" s="153"/>
      <c r="C2" s="108" t="s">
        <v>141</v>
      </c>
      <c r="D2" s="156" t="s">
        <v>64</v>
      </c>
      <c r="E2" s="157"/>
      <c r="F2" s="158" t="s">
        <v>102</v>
      </c>
      <c r="G2" s="159"/>
      <c r="H2" s="160"/>
      <c r="I2" s="124" t="s">
        <v>25</v>
      </c>
      <c r="J2" s="159" t="s">
        <v>15</v>
      </c>
      <c r="K2" s="160"/>
    </row>
    <row r="3" spans="1:11" s="20" customFormat="1" ht="24.95" customHeight="1">
      <c r="A3" s="154" t="s">
        <v>17</v>
      </c>
      <c r="B3" s="155"/>
      <c r="C3" s="38" t="s">
        <v>15</v>
      </c>
      <c r="D3" s="150" t="s">
        <v>65</v>
      </c>
      <c r="E3" s="151"/>
      <c r="F3" s="165" t="s">
        <v>82</v>
      </c>
      <c r="G3" s="161"/>
      <c r="H3" s="162"/>
      <c r="I3" s="125" t="s">
        <v>71</v>
      </c>
      <c r="J3" s="161" t="s">
        <v>72</v>
      </c>
      <c r="K3" s="162"/>
    </row>
    <row r="4" spans="1:11" s="20" customFormat="1" ht="24.95" customHeight="1">
      <c r="A4" s="154" t="s">
        <v>18</v>
      </c>
      <c r="B4" s="155"/>
      <c r="C4" s="38" t="s">
        <v>19</v>
      </c>
      <c r="D4" s="150" t="s">
        <v>66</v>
      </c>
      <c r="E4" s="151"/>
      <c r="F4" s="166"/>
      <c r="G4" s="167"/>
      <c r="H4" s="168"/>
      <c r="I4" s="126" t="s">
        <v>20</v>
      </c>
      <c r="J4" s="163">
        <v>12</v>
      </c>
      <c r="K4" s="164"/>
    </row>
    <row r="5" spans="1:11" s="20" customFormat="1" ht="24.95" customHeight="1">
      <c r="A5" s="137" t="s">
        <v>147</v>
      </c>
      <c r="B5" s="138"/>
      <c r="C5" s="76"/>
      <c r="D5" s="143" t="s">
        <v>22</v>
      </c>
      <c r="E5" s="144"/>
      <c r="F5" s="145">
        <v>15</v>
      </c>
      <c r="G5" s="146"/>
      <c r="H5" s="147"/>
      <c r="I5" s="127" t="s">
        <v>21</v>
      </c>
      <c r="J5" s="135"/>
      <c r="K5" s="136"/>
    </row>
    <row r="6" spans="1:11" ht="30" customHeight="1">
      <c r="A6" s="142"/>
      <c r="B6" s="142"/>
      <c r="C6" s="142"/>
      <c r="D6" s="142"/>
      <c r="E6" s="142"/>
      <c r="F6" s="142"/>
      <c r="G6" s="142"/>
      <c r="H6" s="142"/>
      <c r="I6" s="142"/>
      <c r="J6" s="142"/>
      <c r="K6" s="142"/>
    </row>
    <row r="7" spans="1:11" s="111" customFormat="1" ht="30" customHeight="1">
      <c r="A7" s="113" t="s">
        <v>0</v>
      </c>
      <c r="B7" s="28" t="s">
        <v>138</v>
      </c>
      <c r="C7" s="113" t="s">
        <v>1</v>
      </c>
      <c r="D7" s="113" t="s">
        <v>52</v>
      </c>
      <c r="E7" s="42" t="s">
        <v>51</v>
      </c>
      <c r="F7" s="42" t="s">
        <v>50</v>
      </c>
      <c r="G7" s="42" t="s">
        <v>67</v>
      </c>
      <c r="H7" s="42" t="s">
        <v>53</v>
      </c>
      <c r="I7" s="42" t="s">
        <v>68</v>
      </c>
      <c r="J7" s="43" t="s">
        <v>69</v>
      </c>
      <c r="K7" s="29" t="s">
        <v>10</v>
      </c>
    </row>
    <row r="8" spans="1:11" s="105" customFormat="1" ht="30" customHeight="1">
      <c r="A8" s="30">
        <v>1</v>
      </c>
      <c r="B8" s="26"/>
      <c r="C8" s="148" t="s">
        <v>48</v>
      </c>
      <c r="D8" s="148"/>
      <c r="E8" s="148"/>
      <c r="F8" s="148"/>
      <c r="G8" s="148"/>
      <c r="H8" s="148"/>
      <c r="I8" s="148"/>
      <c r="J8" s="148"/>
      <c r="K8" s="148"/>
    </row>
    <row r="9" spans="1:11" s="8" customFormat="1" ht="39.950000000000003" customHeight="1">
      <c r="A9" s="92" t="s">
        <v>2</v>
      </c>
      <c r="B9" s="94" t="s">
        <v>85</v>
      </c>
      <c r="C9" s="93" t="s">
        <v>106</v>
      </c>
      <c r="D9" s="92" t="s">
        <v>86</v>
      </c>
      <c r="E9" s="95">
        <v>1</v>
      </c>
      <c r="F9" s="96"/>
      <c r="G9" s="96"/>
      <c r="H9" s="96"/>
      <c r="I9" s="96"/>
      <c r="J9" s="97"/>
      <c r="K9" s="48"/>
    </row>
    <row r="10" spans="1:11" s="8" customFormat="1" ht="39.950000000000003" customHeight="1">
      <c r="A10" s="92" t="s">
        <v>3</v>
      </c>
      <c r="B10" s="94" t="s">
        <v>88</v>
      </c>
      <c r="C10" s="93" t="s">
        <v>87</v>
      </c>
      <c r="D10" s="92" t="s">
        <v>11</v>
      </c>
      <c r="E10" s="95">
        <v>24</v>
      </c>
      <c r="F10" s="96"/>
      <c r="G10" s="96"/>
      <c r="H10" s="96"/>
      <c r="I10" s="96"/>
      <c r="J10" s="97"/>
      <c r="K10" s="48"/>
    </row>
    <row r="11" spans="1:11" s="8" customFormat="1" ht="39.950000000000003" customHeight="1">
      <c r="A11" s="92" t="s">
        <v>9</v>
      </c>
      <c r="B11" s="94" t="s">
        <v>90</v>
      </c>
      <c r="C11" s="93" t="s">
        <v>89</v>
      </c>
      <c r="D11" s="92" t="s">
        <v>11</v>
      </c>
      <c r="E11" s="95">
        <v>48</v>
      </c>
      <c r="F11" s="96"/>
      <c r="G11" s="96"/>
      <c r="H11" s="96"/>
      <c r="I11" s="96"/>
      <c r="J11" s="97"/>
      <c r="K11" s="48"/>
    </row>
    <row r="12" spans="1:11" s="8" customFormat="1" ht="39.950000000000003" customHeight="1">
      <c r="A12" s="92" t="s">
        <v>55</v>
      </c>
      <c r="B12" s="94" t="s">
        <v>91</v>
      </c>
      <c r="C12" s="93" t="s">
        <v>92</v>
      </c>
      <c r="D12" s="92" t="s">
        <v>11</v>
      </c>
      <c r="E12" s="95">
        <v>24</v>
      </c>
      <c r="F12" s="96"/>
      <c r="G12" s="96"/>
      <c r="H12" s="96"/>
      <c r="I12" s="96"/>
      <c r="J12" s="97"/>
      <c r="K12" s="48"/>
    </row>
    <row r="13" spans="1:11" s="8" customFormat="1" ht="39.950000000000003" customHeight="1">
      <c r="A13" s="92" t="s">
        <v>56</v>
      </c>
      <c r="B13" s="94" t="s">
        <v>93</v>
      </c>
      <c r="C13" s="93" t="s">
        <v>94</v>
      </c>
      <c r="D13" s="92" t="s">
        <v>11</v>
      </c>
      <c r="E13" s="95">
        <v>24</v>
      </c>
      <c r="F13" s="96"/>
      <c r="G13" s="96"/>
      <c r="H13" s="96"/>
      <c r="I13" s="96"/>
      <c r="J13" s="97"/>
      <c r="K13" s="48"/>
    </row>
    <row r="14" spans="1:11" s="8" customFormat="1" ht="39.950000000000003" customHeight="1">
      <c r="A14" s="92" t="s">
        <v>58</v>
      </c>
      <c r="B14" s="94" t="s">
        <v>96</v>
      </c>
      <c r="C14" s="93" t="s">
        <v>97</v>
      </c>
      <c r="D14" s="92" t="s">
        <v>11</v>
      </c>
      <c r="E14" s="95">
        <v>24</v>
      </c>
      <c r="F14" s="96"/>
      <c r="G14" s="96"/>
      <c r="H14" s="96"/>
      <c r="I14" s="96"/>
      <c r="J14" s="97"/>
      <c r="K14" s="48"/>
    </row>
    <row r="15" spans="1:11" s="8" customFormat="1" ht="39.950000000000003" customHeight="1">
      <c r="A15" s="92" t="s">
        <v>59</v>
      </c>
      <c r="B15" s="94" t="s">
        <v>84</v>
      </c>
      <c r="C15" s="93" t="s">
        <v>83</v>
      </c>
      <c r="D15" s="92" t="s">
        <v>12</v>
      </c>
      <c r="E15" s="95">
        <v>2.4</v>
      </c>
      <c r="F15" s="96"/>
      <c r="G15" s="96"/>
      <c r="H15" s="96"/>
      <c r="I15" s="96"/>
      <c r="J15" s="97"/>
      <c r="K15" s="48"/>
    </row>
    <row r="16" spans="1:11" s="8" customFormat="1" ht="39.950000000000003" customHeight="1">
      <c r="A16" s="92" t="s">
        <v>95</v>
      </c>
      <c r="B16" s="94" t="s">
        <v>103</v>
      </c>
      <c r="C16" s="93" t="s">
        <v>105</v>
      </c>
      <c r="D16" s="92" t="s">
        <v>86</v>
      </c>
      <c r="E16" s="95">
        <v>1</v>
      </c>
      <c r="F16" s="96"/>
      <c r="G16" s="96"/>
      <c r="H16" s="96"/>
      <c r="I16" s="96"/>
      <c r="J16" s="97"/>
      <c r="K16" s="48"/>
    </row>
    <row r="17" spans="1:11" s="8" customFormat="1" ht="39.950000000000003" customHeight="1">
      <c r="A17" s="92" t="s">
        <v>98</v>
      </c>
      <c r="B17" s="94" t="s">
        <v>104</v>
      </c>
      <c r="C17" s="93" t="s">
        <v>107</v>
      </c>
      <c r="D17" s="92" t="s">
        <v>13</v>
      </c>
      <c r="E17" s="95">
        <v>128</v>
      </c>
      <c r="F17" s="96"/>
      <c r="G17" s="96"/>
      <c r="H17" s="96"/>
      <c r="I17" s="96"/>
      <c r="J17" s="97"/>
      <c r="K17" s="48"/>
    </row>
    <row r="18" spans="1:11" s="8" customFormat="1" ht="39.950000000000003" customHeight="1">
      <c r="A18" s="92" t="s">
        <v>99</v>
      </c>
      <c r="B18" s="98" t="s">
        <v>57</v>
      </c>
      <c r="C18" s="93" t="s">
        <v>112</v>
      </c>
      <c r="D18" s="92" t="s">
        <v>12</v>
      </c>
      <c r="E18" s="95">
        <v>1</v>
      </c>
      <c r="F18" s="96"/>
      <c r="G18" s="96"/>
      <c r="H18" s="96"/>
      <c r="I18" s="96"/>
      <c r="J18" s="97"/>
      <c r="K18" s="48"/>
    </row>
    <row r="19" spans="1:11" s="8" customFormat="1" ht="39.950000000000003" customHeight="1">
      <c r="A19" s="92" t="s">
        <v>100</v>
      </c>
      <c r="B19" s="98" t="s">
        <v>109</v>
      </c>
      <c r="C19" s="93" t="s">
        <v>108</v>
      </c>
      <c r="D19" s="92" t="s">
        <v>12</v>
      </c>
      <c r="E19" s="95">
        <v>5.25</v>
      </c>
      <c r="F19" s="96"/>
      <c r="G19" s="96"/>
      <c r="H19" s="96"/>
      <c r="I19" s="96"/>
      <c r="J19" s="97"/>
      <c r="K19" s="48"/>
    </row>
    <row r="20" spans="1:11" s="8" customFormat="1" ht="39.950000000000003" customHeight="1">
      <c r="A20" s="92" t="s">
        <v>101</v>
      </c>
      <c r="B20" s="98" t="s">
        <v>110</v>
      </c>
      <c r="C20" s="93" t="s">
        <v>111</v>
      </c>
      <c r="D20" s="92" t="s">
        <v>12</v>
      </c>
      <c r="E20" s="95">
        <v>5.25</v>
      </c>
      <c r="F20" s="96"/>
      <c r="G20" s="96"/>
      <c r="H20" s="96"/>
      <c r="I20" s="96"/>
      <c r="J20" s="97"/>
      <c r="K20" s="48"/>
    </row>
    <row r="21" spans="1:11" s="105" customFormat="1" ht="30" customHeight="1">
      <c r="A21" s="30"/>
      <c r="B21" s="59"/>
      <c r="D21" s="30"/>
      <c r="F21" s="140" t="s">
        <v>70</v>
      </c>
      <c r="G21" s="141"/>
      <c r="H21" s="123"/>
      <c r="I21" s="123"/>
      <c r="J21" s="123"/>
      <c r="K21" s="60"/>
    </row>
    <row r="22" spans="1:11" s="105" customFormat="1" ht="30" customHeight="1">
      <c r="A22" s="30">
        <v>2</v>
      </c>
      <c r="B22" s="59"/>
      <c r="C22" s="148" t="s">
        <v>127</v>
      </c>
      <c r="D22" s="148"/>
      <c r="E22" s="148"/>
      <c r="F22" s="148"/>
      <c r="G22" s="148"/>
      <c r="H22" s="148"/>
      <c r="I22" s="148"/>
      <c r="J22" s="148"/>
      <c r="K22" s="148"/>
    </row>
    <row r="23" spans="1:11" s="44" customFormat="1" ht="39.950000000000003" customHeight="1">
      <c r="A23" s="49" t="s">
        <v>4</v>
      </c>
      <c r="B23" s="56" t="s">
        <v>113</v>
      </c>
      <c r="C23" s="50" t="s">
        <v>139</v>
      </c>
      <c r="D23" s="49" t="s">
        <v>11</v>
      </c>
      <c r="E23" s="51">
        <v>48</v>
      </c>
      <c r="F23" s="52"/>
      <c r="G23" s="52"/>
      <c r="H23" s="52"/>
      <c r="I23" s="52"/>
      <c r="J23" s="53"/>
      <c r="K23" s="54"/>
    </row>
    <row r="24" spans="1:11" s="44" customFormat="1" ht="39.950000000000003" customHeight="1">
      <c r="A24" s="49" t="s">
        <v>5</v>
      </c>
      <c r="B24" s="56" t="s">
        <v>121</v>
      </c>
      <c r="C24" s="50" t="s">
        <v>128</v>
      </c>
      <c r="D24" s="49" t="s">
        <v>114</v>
      </c>
      <c r="E24" s="51">
        <v>475</v>
      </c>
      <c r="F24" s="52"/>
      <c r="G24" s="52"/>
      <c r="H24" s="52"/>
      <c r="I24" s="52"/>
      <c r="J24" s="53"/>
      <c r="K24" s="54"/>
    </row>
    <row r="25" spans="1:11" s="44" customFormat="1" ht="39.950000000000003" customHeight="1">
      <c r="A25" s="49" t="s">
        <v>6</v>
      </c>
      <c r="B25" s="56" t="s">
        <v>122</v>
      </c>
      <c r="C25" s="50" t="s">
        <v>124</v>
      </c>
      <c r="D25" s="49" t="s">
        <v>114</v>
      </c>
      <c r="E25" s="51">
        <v>80</v>
      </c>
      <c r="F25" s="52"/>
      <c r="G25" s="52"/>
      <c r="H25" s="52"/>
      <c r="I25" s="52"/>
      <c r="J25" s="53"/>
      <c r="K25" s="54"/>
    </row>
    <row r="26" spans="1:11" s="44" customFormat="1" ht="39.950000000000003" customHeight="1">
      <c r="A26" s="49" t="s">
        <v>115</v>
      </c>
      <c r="B26" s="56" t="s">
        <v>123</v>
      </c>
      <c r="C26" s="50" t="s">
        <v>140</v>
      </c>
      <c r="D26" s="49" t="s">
        <v>114</v>
      </c>
      <c r="E26" s="51">
        <v>310</v>
      </c>
      <c r="F26" s="52"/>
      <c r="G26" s="52"/>
      <c r="H26" s="52"/>
      <c r="I26" s="52"/>
      <c r="J26" s="53"/>
      <c r="K26" s="54"/>
    </row>
    <row r="27" spans="1:11" s="44" customFormat="1" ht="39.950000000000003" customHeight="1">
      <c r="A27" s="49" t="s">
        <v>116</v>
      </c>
      <c r="B27" s="56" t="s">
        <v>125</v>
      </c>
      <c r="C27" s="50" t="s">
        <v>142</v>
      </c>
      <c r="D27" s="49" t="s">
        <v>12</v>
      </c>
      <c r="E27" s="51">
        <v>1</v>
      </c>
      <c r="F27" s="52"/>
      <c r="G27" s="52"/>
      <c r="H27" s="52"/>
      <c r="I27" s="52"/>
      <c r="J27" s="53"/>
      <c r="K27" s="54"/>
    </row>
    <row r="28" spans="1:11" s="44" customFormat="1" ht="39.950000000000003" customHeight="1">
      <c r="A28" s="49" t="s">
        <v>117</v>
      </c>
      <c r="B28" s="56" t="s">
        <v>126</v>
      </c>
      <c r="C28" s="50" t="s">
        <v>143</v>
      </c>
      <c r="D28" s="49" t="s">
        <v>12</v>
      </c>
      <c r="E28" s="51">
        <v>5</v>
      </c>
      <c r="F28" s="52"/>
      <c r="G28" s="52"/>
      <c r="H28" s="52"/>
      <c r="I28" s="52"/>
      <c r="J28" s="53"/>
      <c r="K28" s="54"/>
    </row>
    <row r="29" spans="1:11" s="44" customFormat="1" ht="39.950000000000003" customHeight="1">
      <c r="A29" s="49" t="s">
        <v>118</v>
      </c>
      <c r="B29" s="56" t="s">
        <v>129</v>
      </c>
      <c r="C29" s="50" t="s">
        <v>131</v>
      </c>
      <c r="D29" s="49" t="s">
        <v>12</v>
      </c>
      <c r="E29" s="51">
        <v>1</v>
      </c>
      <c r="F29" s="52"/>
      <c r="G29" s="52"/>
      <c r="H29" s="52"/>
      <c r="I29" s="52"/>
      <c r="J29" s="53"/>
      <c r="K29" s="54"/>
    </row>
    <row r="30" spans="1:11" s="44" customFormat="1" ht="39.950000000000003" customHeight="1">
      <c r="A30" s="49" t="s">
        <v>119</v>
      </c>
      <c r="B30" s="56" t="s">
        <v>130</v>
      </c>
      <c r="C30" s="50" t="s">
        <v>132</v>
      </c>
      <c r="D30" s="49" t="s">
        <v>12</v>
      </c>
      <c r="E30" s="51">
        <v>5</v>
      </c>
      <c r="F30" s="52"/>
      <c r="G30" s="52"/>
      <c r="H30" s="52"/>
      <c r="I30" s="52"/>
      <c r="J30" s="53"/>
      <c r="K30" s="54"/>
    </row>
    <row r="31" spans="1:11" s="44" customFormat="1" ht="39.950000000000003" customHeight="1">
      <c r="A31" s="49" t="s">
        <v>120</v>
      </c>
      <c r="B31" s="56" t="s">
        <v>133</v>
      </c>
      <c r="C31" s="50" t="s">
        <v>144</v>
      </c>
      <c r="D31" s="49" t="s">
        <v>12</v>
      </c>
      <c r="E31" s="51">
        <v>1</v>
      </c>
      <c r="F31" s="52"/>
      <c r="G31" s="52"/>
      <c r="H31" s="52"/>
      <c r="I31" s="52"/>
      <c r="J31" s="53"/>
      <c r="K31" s="54"/>
    </row>
    <row r="32" spans="1:11" s="12" customFormat="1" ht="30" customHeight="1">
      <c r="A32" s="25"/>
      <c r="B32" s="26"/>
      <c r="D32" s="25"/>
      <c r="E32" s="106"/>
      <c r="F32" s="140" t="s">
        <v>70</v>
      </c>
      <c r="G32" s="141"/>
      <c r="H32" s="123"/>
      <c r="I32" s="123"/>
      <c r="J32" s="123"/>
      <c r="K32" s="60"/>
    </row>
    <row r="33" spans="1:11" s="105" customFormat="1" ht="30" customHeight="1">
      <c r="A33" s="30">
        <v>3</v>
      </c>
      <c r="B33" s="59"/>
      <c r="C33" s="148" t="s">
        <v>134</v>
      </c>
      <c r="D33" s="148"/>
      <c r="E33" s="148"/>
      <c r="F33" s="148"/>
      <c r="G33" s="148"/>
      <c r="H33" s="148"/>
      <c r="I33" s="148"/>
      <c r="J33" s="148"/>
      <c r="K33" s="148"/>
    </row>
    <row r="34" spans="1:11" s="44" customFormat="1" ht="39.950000000000003" customHeight="1">
      <c r="A34" s="49" t="s">
        <v>7</v>
      </c>
      <c r="B34" s="55" t="s">
        <v>135</v>
      </c>
      <c r="C34" s="50" t="s">
        <v>145</v>
      </c>
      <c r="D34" s="49" t="s">
        <v>11</v>
      </c>
      <c r="E34" s="51">
        <v>10.5</v>
      </c>
      <c r="F34" s="52"/>
      <c r="G34" s="52"/>
      <c r="H34" s="52"/>
      <c r="I34" s="52"/>
      <c r="J34" s="53"/>
      <c r="K34" s="54"/>
    </row>
    <row r="35" spans="1:11" s="44" customFormat="1" ht="39.950000000000003" customHeight="1">
      <c r="A35" s="49" t="s">
        <v>8</v>
      </c>
      <c r="B35" s="55" t="s">
        <v>136</v>
      </c>
      <c r="C35" s="50" t="s">
        <v>137</v>
      </c>
      <c r="D35" s="49" t="s">
        <v>11</v>
      </c>
      <c r="E35" s="51">
        <v>46</v>
      </c>
      <c r="F35" s="52"/>
      <c r="G35" s="52"/>
      <c r="H35" s="52"/>
      <c r="I35" s="52"/>
      <c r="J35" s="53"/>
      <c r="K35" s="54"/>
    </row>
    <row r="36" spans="1:11" s="105" customFormat="1" ht="30" customHeight="1">
      <c r="A36" s="30"/>
      <c r="B36" s="59"/>
      <c r="D36" s="30"/>
      <c r="E36" s="106"/>
      <c r="F36" s="140" t="s">
        <v>70</v>
      </c>
      <c r="G36" s="141"/>
      <c r="H36" s="123"/>
      <c r="I36" s="123"/>
      <c r="J36" s="123"/>
      <c r="K36" s="31"/>
    </row>
    <row r="37" spans="1:11" s="8" customFormat="1" ht="30" customHeight="1" thickBot="1">
      <c r="A37" s="6"/>
      <c r="B37" s="7"/>
      <c r="D37" s="6"/>
      <c r="E37" s="24"/>
      <c r="F37" s="24"/>
      <c r="G37" s="24"/>
      <c r="H37" s="46"/>
      <c r="I37" s="46"/>
      <c r="J37" s="46"/>
      <c r="K37" s="11"/>
    </row>
    <row r="38" spans="1:11" s="12" customFormat="1" ht="50.1" customHeight="1" thickBot="1">
      <c r="A38" s="25"/>
      <c r="B38" s="26"/>
      <c r="E38" s="30"/>
      <c r="F38" s="132" t="s">
        <v>14</v>
      </c>
      <c r="G38" s="133"/>
      <c r="H38" s="47"/>
      <c r="I38" s="47"/>
      <c r="J38" s="47"/>
      <c r="K38" s="31"/>
    </row>
    <row r="39" spans="1:11" ht="30" customHeight="1">
      <c r="C39" s="22"/>
      <c r="D39" s="14"/>
      <c r="E39" s="14"/>
      <c r="F39" s="14"/>
      <c r="G39" s="14"/>
      <c r="H39" s="57" t="s">
        <v>60</v>
      </c>
      <c r="I39" s="23" t="s">
        <v>62</v>
      </c>
      <c r="J39" s="19" t="s">
        <v>61</v>
      </c>
      <c r="K39" s="10"/>
    </row>
    <row r="40" spans="1:11" ht="30" hidden="1" customHeight="1">
      <c r="D40" s="14"/>
      <c r="E40" s="14"/>
      <c r="F40" s="14"/>
      <c r="G40" s="14"/>
      <c r="H40" s="14"/>
      <c r="I40" s="14"/>
      <c r="J40" s="112"/>
      <c r="K40" s="10"/>
    </row>
    <row r="41" spans="1:11" ht="30" hidden="1" customHeight="1">
      <c r="D41" s="14"/>
      <c r="E41" s="14"/>
      <c r="F41" s="14"/>
      <c r="G41" s="14"/>
      <c r="H41" s="14"/>
      <c r="I41" s="14"/>
      <c r="J41" s="112"/>
      <c r="K41" s="10"/>
    </row>
    <row r="42" spans="1:11" ht="30" hidden="1" customHeight="1">
      <c r="D42" s="14"/>
      <c r="E42" s="14"/>
      <c r="F42" s="14"/>
      <c r="G42" s="14"/>
      <c r="H42" s="14"/>
      <c r="I42" s="14"/>
      <c r="J42" s="112"/>
      <c r="K42" s="10"/>
    </row>
    <row r="43" spans="1:11" ht="249.95" customHeight="1">
      <c r="B43" s="129"/>
      <c r="C43" s="129"/>
      <c r="E43" s="23"/>
      <c r="F43" s="23"/>
      <c r="G43" s="23"/>
      <c r="I43" s="23"/>
      <c r="J43" s="23"/>
      <c r="K43" s="23"/>
    </row>
    <row r="44" spans="1:11" s="62" customFormat="1" ht="30" customHeight="1">
      <c r="A44" s="61"/>
      <c r="B44" s="130"/>
      <c r="C44" s="130"/>
      <c r="D44" s="130"/>
      <c r="E44" s="63"/>
      <c r="F44" s="130"/>
      <c r="G44" s="130"/>
      <c r="H44" s="130"/>
      <c r="I44" s="130"/>
      <c r="J44" s="130"/>
      <c r="K44" s="64"/>
    </row>
    <row r="45" spans="1:11" s="12" customFormat="1" ht="20.100000000000001" customHeight="1">
      <c r="A45" s="25"/>
      <c r="B45" s="134"/>
      <c r="C45" s="134"/>
      <c r="D45" s="134"/>
      <c r="E45" s="58"/>
      <c r="F45" s="139"/>
      <c r="G45" s="139"/>
      <c r="H45" s="139"/>
      <c r="I45" s="139"/>
      <c r="J45" s="139"/>
      <c r="K45" s="109"/>
    </row>
    <row r="46" spans="1:11" s="8" customFormat="1" ht="20.100000000000001" customHeight="1">
      <c r="A46" s="6"/>
      <c r="B46" s="128"/>
      <c r="C46" s="128"/>
      <c r="D46" s="128"/>
      <c r="E46" s="45"/>
      <c r="F46" s="131"/>
      <c r="G46" s="131"/>
      <c r="H46" s="131"/>
      <c r="I46" s="131"/>
      <c r="J46" s="131"/>
      <c r="K46" s="110"/>
    </row>
    <row r="47" spans="1:11" s="8" customFormat="1" ht="20.100000000000001" customHeight="1">
      <c r="A47" s="6"/>
      <c r="B47" s="128"/>
      <c r="C47" s="128"/>
      <c r="D47" s="128"/>
      <c r="E47" s="45"/>
      <c r="F47" s="131"/>
      <c r="G47" s="131"/>
      <c r="H47" s="131"/>
      <c r="I47" s="131"/>
      <c r="J47" s="131"/>
      <c r="K47" s="91"/>
    </row>
  </sheetData>
  <mergeCells count="34">
    <mergeCell ref="A1:K1"/>
    <mergeCell ref="D3:E3"/>
    <mergeCell ref="D4:E4"/>
    <mergeCell ref="A2:B2"/>
    <mergeCell ref="A3:B3"/>
    <mergeCell ref="A4:B4"/>
    <mergeCell ref="D2:E2"/>
    <mergeCell ref="F2:H2"/>
    <mergeCell ref="J2:K2"/>
    <mergeCell ref="J3:K3"/>
    <mergeCell ref="J4:K4"/>
    <mergeCell ref="F3:H3"/>
    <mergeCell ref="F4:H4"/>
    <mergeCell ref="J5:K5"/>
    <mergeCell ref="A5:B5"/>
    <mergeCell ref="F44:J44"/>
    <mergeCell ref="F45:J45"/>
    <mergeCell ref="F46:J46"/>
    <mergeCell ref="F32:G32"/>
    <mergeCell ref="A6:K6"/>
    <mergeCell ref="D5:E5"/>
    <mergeCell ref="F5:H5"/>
    <mergeCell ref="C33:K33"/>
    <mergeCell ref="C22:K22"/>
    <mergeCell ref="F21:G21"/>
    <mergeCell ref="C8:K8"/>
    <mergeCell ref="F36:G36"/>
    <mergeCell ref="B47:D47"/>
    <mergeCell ref="B43:C43"/>
    <mergeCell ref="B44:D44"/>
    <mergeCell ref="F47:J47"/>
    <mergeCell ref="F38:G38"/>
    <mergeCell ref="B45:D45"/>
    <mergeCell ref="B46:D46"/>
  </mergeCells>
  <phoneticPr fontId="2" type="noConversion"/>
  <printOptions horizontalCentered="1"/>
  <pageMargins left="0.39370078740157483" right="0.39370078740157483" top="1.1811023622047245" bottom="0.39370078740157483" header="0.19685039370078741" footer="0.19685039370078741"/>
  <pageSetup paperSize="9" scale="42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38"/>
  <sheetViews>
    <sheetView view="pageBreakPreview" topLeftCell="A7" zoomScale="90" zoomScaleNormal="140" zoomScaleSheetLayoutView="90" workbookViewId="0">
      <selection sqref="A1:G1"/>
    </sheetView>
  </sheetViews>
  <sheetFormatPr defaultColWidth="9.140625" defaultRowHeight="15.75"/>
  <cols>
    <col min="1" max="1" width="20.7109375" style="15" customWidth="1"/>
    <col min="2" max="2" width="60.7109375" style="1" customWidth="1"/>
    <col min="3" max="3" width="13.7109375" style="13" customWidth="1"/>
    <col min="4" max="5" width="22.7109375" style="13" customWidth="1"/>
    <col min="6" max="6" width="22.7109375" style="2" customWidth="1"/>
    <col min="7" max="7" width="20.7109375" style="6" customWidth="1"/>
    <col min="8" max="16384" width="9.140625" style="1"/>
  </cols>
  <sheetData>
    <row r="1" spans="1:7" s="65" customFormat="1" ht="99.95" customHeight="1">
      <c r="A1" s="170" t="s">
        <v>81</v>
      </c>
      <c r="B1" s="170"/>
      <c r="C1" s="170"/>
      <c r="D1" s="170"/>
      <c r="E1" s="170"/>
      <c r="F1" s="170"/>
      <c r="G1" s="170"/>
    </row>
    <row r="2" spans="1:7" s="9" customFormat="1" ht="20.100000000000001" customHeight="1">
      <c r="A2" s="35" t="s">
        <v>16</v>
      </c>
      <c r="B2" s="68" t="str">
        <f>PLANILHA!C2</f>
        <v>RECUPERAÇÃO ESTRUTURAL DE RESERVATÓRIO DE CONCRETO</v>
      </c>
      <c r="C2" s="32" t="s">
        <v>73</v>
      </c>
      <c r="D2" s="159" t="str">
        <f>PLANILHA!F2</f>
        <v>RUA NOSSA SENHORA APARECIDA Nº 955</v>
      </c>
      <c r="E2" s="160"/>
      <c r="F2" s="69" t="s">
        <v>78</v>
      </c>
      <c r="G2" s="83">
        <f>PLANILHA!F4</f>
        <v>0</v>
      </c>
    </row>
    <row r="3" spans="1:7" s="9" customFormat="1" ht="20.100000000000001" customHeight="1">
      <c r="A3" s="36" t="s">
        <v>17</v>
      </c>
      <c r="B3" s="66" t="s">
        <v>15</v>
      </c>
      <c r="C3" s="33" t="s">
        <v>65</v>
      </c>
      <c r="D3" s="39" t="str">
        <f>PLANILHA!F3</f>
        <v>JARDIM MONTE VISTOSO</v>
      </c>
      <c r="E3" s="38"/>
      <c r="F3" s="72"/>
      <c r="G3" s="74"/>
    </row>
    <row r="4" spans="1:7" s="9" customFormat="1" ht="20.100000000000001" customHeight="1">
      <c r="A4" s="36" t="s">
        <v>47</v>
      </c>
      <c r="B4" s="66" t="s">
        <v>19</v>
      </c>
      <c r="C4" s="85" t="s">
        <v>25</v>
      </c>
      <c r="D4" s="73" t="str">
        <f>PLANILHA!J2</f>
        <v>SUZANÁPOLIS/SP</v>
      </c>
      <c r="E4" s="38"/>
      <c r="F4" s="67" t="s">
        <v>79</v>
      </c>
      <c r="G4" s="40">
        <f>PLANILHA!J4</f>
        <v>12</v>
      </c>
    </row>
    <row r="5" spans="1:7" s="9" customFormat="1" ht="20.100000000000001" customHeight="1">
      <c r="A5" s="37" t="s">
        <v>26</v>
      </c>
      <c r="B5" s="70">
        <f>PLANILHA!C5</f>
        <v>0</v>
      </c>
      <c r="C5" s="34" t="s">
        <v>74</v>
      </c>
      <c r="D5" s="41">
        <f>PLANILHA!F5</f>
        <v>15</v>
      </c>
      <c r="E5" s="76"/>
      <c r="F5" s="71" t="s">
        <v>80</v>
      </c>
      <c r="G5" s="75">
        <f>PLANILHA!J5</f>
        <v>0</v>
      </c>
    </row>
    <row r="6" spans="1:7" ht="30" customHeight="1">
      <c r="A6" s="17"/>
      <c r="B6" s="17"/>
      <c r="C6" s="17"/>
      <c r="D6" s="17"/>
      <c r="E6" s="17"/>
      <c r="F6" s="17"/>
      <c r="G6" s="17"/>
    </row>
    <row r="7" spans="1:7" s="17" customFormat="1" ht="30" customHeight="1">
      <c r="A7" s="27" t="s">
        <v>0</v>
      </c>
      <c r="B7" s="171" t="s">
        <v>1</v>
      </c>
      <c r="C7" s="171"/>
      <c r="D7" s="27" t="s">
        <v>75</v>
      </c>
      <c r="E7" s="27" t="s">
        <v>54</v>
      </c>
      <c r="F7" s="43" t="s">
        <v>76</v>
      </c>
      <c r="G7" s="27" t="s">
        <v>77</v>
      </c>
    </row>
    <row r="8" spans="1:7" s="8" customFormat="1" ht="150" customHeight="1">
      <c r="A8" s="77">
        <v>1</v>
      </c>
      <c r="B8" s="172" t="str">
        <f>PLANILHA!C8</f>
        <v>SERVIÇOS PRELIMINARES E MOVIMENTO DE TERRA</v>
      </c>
      <c r="C8" s="172"/>
      <c r="D8" s="78">
        <f>PLANILHA!H21</f>
        <v>0</v>
      </c>
      <c r="E8" s="78">
        <f>PLANILHA!I21</f>
        <v>0</v>
      </c>
      <c r="F8" s="79">
        <f>PLANILHA!J21</f>
        <v>0</v>
      </c>
      <c r="G8" s="48" t="e">
        <f>F8/$F$11</f>
        <v>#DIV/0!</v>
      </c>
    </row>
    <row r="9" spans="1:7" s="8" customFormat="1" ht="150" customHeight="1">
      <c r="A9" s="77">
        <v>2</v>
      </c>
      <c r="B9" s="172" t="str">
        <f>PLANILHA!C22</f>
        <v>REFORÇO DE ESTRUTURA - RADIER - COLUNETES</v>
      </c>
      <c r="C9" s="172"/>
      <c r="D9" s="78">
        <f>PLANILHA!H32</f>
        <v>0</v>
      </c>
      <c r="E9" s="78">
        <f>PLANILHA!I32</f>
        <v>0</v>
      </c>
      <c r="F9" s="79">
        <f>PLANILHA!J32</f>
        <v>0</v>
      </c>
      <c r="G9" s="48" t="e">
        <f>F9/$F$11</f>
        <v>#DIV/0!</v>
      </c>
    </row>
    <row r="10" spans="1:7" s="8" customFormat="1" ht="150" customHeight="1" thickBot="1">
      <c r="A10" s="77">
        <v>3</v>
      </c>
      <c r="B10" s="172" t="str">
        <f>PLANILHA!C33</f>
        <v>PINTURA GERAL</v>
      </c>
      <c r="C10" s="172"/>
      <c r="D10" s="78">
        <f>PLANILHA!H36</f>
        <v>0</v>
      </c>
      <c r="E10" s="78">
        <f>PLANILHA!I36</f>
        <v>0</v>
      </c>
      <c r="F10" s="79">
        <f>PLANILHA!J36</f>
        <v>0</v>
      </c>
      <c r="G10" s="48" t="e">
        <f>F10/$F$11</f>
        <v>#DIV/0!</v>
      </c>
    </row>
    <row r="11" spans="1:7" s="12" customFormat="1" ht="49.9" customHeight="1" thickBot="1">
      <c r="A11" s="21"/>
      <c r="B11" s="169" t="s">
        <v>14</v>
      </c>
      <c r="C11" s="169"/>
      <c r="D11" s="80">
        <f>SUM(D8:D10)</f>
        <v>0</v>
      </c>
      <c r="E11" s="81">
        <f>SUM(E8:E10)</f>
        <v>0</v>
      </c>
      <c r="F11" s="82">
        <f>SUM(F8:F10)</f>
        <v>0</v>
      </c>
      <c r="G11" s="48" t="e">
        <f>SUM(G8:G10)</f>
        <v>#DIV/0!</v>
      </c>
    </row>
    <row r="12" spans="1:7" ht="20.100000000000001" customHeight="1">
      <c r="A12" s="17"/>
      <c r="D12" s="19"/>
      <c r="E12" s="19"/>
    </row>
    <row r="13" spans="1:7" ht="20.100000000000001" customHeight="1">
      <c r="A13" s="18"/>
      <c r="D13" s="19"/>
      <c r="E13" s="19"/>
    </row>
    <row r="14" spans="1:7" ht="20.100000000000001" customHeight="1">
      <c r="A14" s="18"/>
      <c r="D14" s="19"/>
      <c r="E14" s="19"/>
    </row>
    <row r="15" spans="1:7" ht="20.100000000000001" customHeight="1">
      <c r="A15" s="18"/>
      <c r="D15" s="19"/>
      <c r="E15" s="19"/>
    </row>
    <row r="16" spans="1:7" ht="20.100000000000001" customHeight="1">
      <c r="A16" s="18"/>
      <c r="D16" s="19"/>
      <c r="E16" s="19"/>
    </row>
    <row r="17" spans="1:5" ht="20.100000000000001" customHeight="1">
      <c r="A17" s="18"/>
      <c r="D17" s="19"/>
      <c r="E17" s="19"/>
    </row>
    <row r="18" spans="1:5" ht="20.100000000000001" customHeight="1">
      <c r="A18" s="18"/>
      <c r="D18" s="19"/>
      <c r="E18" s="19"/>
    </row>
    <row r="19" spans="1:5" ht="20.100000000000001" customHeight="1">
      <c r="A19" s="18"/>
      <c r="D19" s="19"/>
      <c r="E19" s="19"/>
    </row>
    <row r="20" spans="1:5" ht="20.100000000000001" customHeight="1">
      <c r="A20" s="18"/>
      <c r="D20" s="19"/>
      <c r="E20" s="19"/>
    </row>
    <row r="21" spans="1:5" ht="20.100000000000001" customHeight="1">
      <c r="A21" s="23"/>
      <c r="C21" s="107"/>
      <c r="D21" s="19"/>
      <c r="E21" s="19"/>
    </row>
    <row r="22" spans="1:5" ht="20.100000000000001" customHeight="1">
      <c r="A22" s="23"/>
      <c r="C22" s="107"/>
      <c r="D22" s="19"/>
      <c r="E22" s="19"/>
    </row>
    <row r="23" spans="1:5" ht="20.100000000000001" customHeight="1">
      <c r="A23" s="23"/>
      <c r="C23" s="107"/>
      <c r="D23" s="19"/>
      <c r="E23" s="19"/>
    </row>
    <row r="24" spans="1:5" ht="20.100000000000001" customHeight="1">
      <c r="A24" s="23"/>
      <c r="C24" s="107"/>
      <c r="D24" s="19"/>
      <c r="E24" s="19"/>
    </row>
    <row r="25" spans="1:5" ht="20.100000000000001" customHeight="1">
      <c r="A25" s="23"/>
      <c r="C25" s="107"/>
      <c r="D25" s="19"/>
      <c r="E25" s="19"/>
    </row>
    <row r="26" spans="1:5" ht="20.100000000000001" customHeight="1">
      <c r="A26" s="18"/>
      <c r="D26" s="19"/>
      <c r="E26" s="19"/>
    </row>
    <row r="27" spans="1:5" ht="20.100000000000001" customHeight="1">
      <c r="A27" s="18"/>
      <c r="D27" s="19"/>
      <c r="E27" s="19"/>
    </row>
    <row r="28" spans="1:5" ht="20.100000000000001" customHeight="1">
      <c r="A28" s="18"/>
      <c r="D28" s="19"/>
      <c r="E28" s="19"/>
    </row>
    <row r="29" spans="1:5" ht="20.100000000000001" customHeight="1">
      <c r="A29" s="18"/>
      <c r="D29" s="19"/>
      <c r="E29" s="19"/>
    </row>
    <row r="30" spans="1:5" ht="20.100000000000001" customHeight="1">
      <c r="A30" s="17"/>
    </row>
    <row r="31" spans="1:5" ht="20.100000000000001" customHeight="1">
      <c r="A31" s="17"/>
    </row>
    <row r="32" spans="1:5" ht="20.100000000000001" customHeight="1">
      <c r="A32" s="17"/>
    </row>
    <row r="33" spans="1:7" ht="20.100000000000001" customHeight="1">
      <c r="A33" s="17"/>
    </row>
    <row r="34" spans="1:7" ht="20.100000000000001" customHeight="1">
      <c r="A34" s="173"/>
      <c r="B34" s="173"/>
      <c r="D34" s="179"/>
      <c r="E34" s="179"/>
      <c r="F34" s="179"/>
      <c r="G34" s="179"/>
    </row>
    <row r="35" spans="1:7" s="12" customFormat="1" ht="20.100000000000001" customHeight="1">
      <c r="A35" s="174">
        <f>PLANILHA!B44</f>
        <v>0</v>
      </c>
      <c r="B35" s="174"/>
      <c r="D35" s="176">
        <f>PLANILHA!F44</f>
        <v>0</v>
      </c>
      <c r="E35" s="176"/>
      <c r="F35" s="176"/>
      <c r="G35" s="176"/>
    </row>
    <row r="36" spans="1:7" ht="20.100000000000001" customHeight="1">
      <c r="A36" s="175">
        <f>PLANILHA!B45</f>
        <v>0</v>
      </c>
      <c r="B36" s="175"/>
      <c r="C36" s="1"/>
      <c r="D36" s="177">
        <f>PLANILHA!F45</f>
        <v>0</v>
      </c>
      <c r="E36" s="177"/>
      <c r="F36" s="177"/>
      <c r="G36" s="177"/>
    </row>
    <row r="37" spans="1:7" ht="20.100000000000001" customHeight="1">
      <c r="A37" s="175">
        <f>PLANILHA!B46</f>
        <v>0</v>
      </c>
      <c r="B37" s="175"/>
      <c r="C37" s="1"/>
      <c r="D37" s="177">
        <f>PLANILHA!F46</f>
        <v>0</v>
      </c>
      <c r="E37" s="177"/>
      <c r="F37" s="177"/>
      <c r="G37" s="177"/>
    </row>
    <row r="38" spans="1:7" ht="20.100000000000001" customHeight="1">
      <c r="A38" s="175">
        <f>PLANILHA!B47</f>
        <v>0</v>
      </c>
      <c r="B38" s="175"/>
      <c r="C38" s="1"/>
      <c r="D38" s="178">
        <f>PLANILHA!F47</f>
        <v>0</v>
      </c>
      <c r="E38" s="178"/>
      <c r="F38" s="178"/>
      <c r="G38" s="178"/>
    </row>
  </sheetData>
  <mergeCells count="17">
    <mergeCell ref="D35:G35"/>
    <mergeCell ref="D36:G36"/>
    <mergeCell ref="D37:G37"/>
    <mergeCell ref="D38:G38"/>
    <mergeCell ref="D34:G34"/>
    <mergeCell ref="A34:B34"/>
    <mergeCell ref="A35:B35"/>
    <mergeCell ref="A36:B36"/>
    <mergeCell ref="A37:B37"/>
    <mergeCell ref="A38:B38"/>
    <mergeCell ref="B11:C11"/>
    <mergeCell ref="A1:G1"/>
    <mergeCell ref="B7:C7"/>
    <mergeCell ref="B8:C8"/>
    <mergeCell ref="B9:C9"/>
    <mergeCell ref="B10:C10"/>
    <mergeCell ref="D2:E2"/>
  </mergeCells>
  <printOptions horizontalCentered="1"/>
  <pageMargins left="0.39370078740157483" right="0.39370078740157483" top="1.1811023622047245" bottom="0.39370078740157483" header="0.19685039370078741" footer="0.19685039370078741"/>
  <pageSetup paperSize="9" scale="52" fitToHeight="0" orientation="portrait" r:id="rId1"/>
  <headerFooter alignWithMargins="0">
    <oddHeader>&amp;C&amp;G</oddHead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49"/>
  <sheetViews>
    <sheetView view="pageBreakPreview" zoomScale="80" zoomScaleNormal="90" zoomScaleSheetLayoutView="80" workbookViewId="0">
      <selection activeCell="C24" sqref="C24"/>
    </sheetView>
  </sheetViews>
  <sheetFormatPr defaultColWidth="11.42578125" defaultRowHeight="12.75"/>
  <cols>
    <col min="1" max="2" width="15.7109375" style="16" customWidth="1"/>
    <col min="3" max="3" width="125.7109375" style="16" customWidth="1"/>
    <col min="4" max="4" width="15.7109375" style="16" customWidth="1"/>
    <col min="5" max="20" width="8.7109375" style="16" customWidth="1"/>
    <col min="21" max="21" width="30.7109375" style="16" customWidth="1"/>
    <col min="22" max="16384" width="11.42578125" style="16"/>
  </cols>
  <sheetData>
    <row r="1" spans="1:21" s="84" customFormat="1" ht="50.1" customHeight="1">
      <c r="A1" s="242" t="s">
        <v>23</v>
      </c>
      <c r="B1" s="242"/>
      <c r="C1" s="242"/>
      <c r="D1" s="242"/>
      <c r="E1" s="242"/>
      <c r="F1" s="242"/>
      <c r="G1" s="242"/>
      <c r="H1" s="242"/>
      <c r="I1" s="242"/>
      <c r="J1" s="242"/>
      <c r="K1" s="242"/>
      <c r="L1" s="242"/>
      <c r="M1" s="242"/>
      <c r="N1" s="242"/>
      <c r="O1" s="242"/>
      <c r="P1" s="242"/>
      <c r="Q1" s="242"/>
      <c r="R1" s="242"/>
      <c r="S1" s="242"/>
      <c r="T1" s="242"/>
      <c r="U1" s="242"/>
    </row>
    <row r="2" spans="1:21" s="114" customFormat="1" ht="24.95" customHeight="1">
      <c r="A2" s="243" t="s">
        <v>24</v>
      </c>
      <c r="B2" s="243"/>
      <c r="C2" s="243"/>
      <c r="D2" s="243"/>
      <c r="E2" s="243"/>
      <c r="F2" s="243"/>
      <c r="G2" s="243"/>
      <c r="H2" s="243"/>
      <c r="I2" s="243"/>
      <c r="J2" s="243"/>
      <c r="K2" s="243"/>
      <c r="L2" s="243"/>
      <c r="M2" s="243"/>
      <c r="N2" s="243"/>
      <c r="O2" s="243"/>
      <c r="P2" s="243"/>
      <c r="Q2" s="243"/>
      <c r="R2" s="243"/>
      <c r="S2" s="243"/>
      <c r="T2" s="243"/>
      <c r="U2" s="243"/>
    </row>
    <row r="3" spans="1:21" s="5" customFormat="1" ht="24.95" customHeight="1">
      <c r="A3" s="244" t="s">
        <v>63</v>
      </c>
      <c r="B3" s="239"/>
      <c r="C3" s="234" t="str">
        <f>PLANILHA!C2</f>
        <v>RECUPERAÇÃO ESTRUTURAL DE RESERVATÓRIO DE CONCRETO</v>
      </c>
      <c r="D3" s="235"/>
      <c r="E3" s="239" t="s">
        <v>65</v>
      </c>
      <c r="F3" s="239"/>
      <c r="G3" s="239"/>
      <c r="H3" s="234" t="s">
        <v>49</v>
      </c>
      <c r="I3" s="234"/>
      <c r="J3" s="234"/>
      <c r="K3" s="234"/>
      <c r="L3" s="234"/>
      <c r="M3" s="234"/>
      <c r="N3" s="234"/>
      <c r="O3" s="235"/>
      <c r="P3" s="221"/>
      <c r="Q3" s="221"/>
      <c r="R3" s="221"/>
      <c r="S3" s="225"/>
      <c r="T3" s="225"/>
      <c r="U3" s="226"/>
    </row>
    <row r="4" spans="1:21" s="5" customFormat="1" ht="24.95" customHeight="1">
      <c r="A4" s="246" t="s">
        <v>73</v>
      </c>
      <c r="B4" s="240"/>
      <c r="C4" s="217" t="str">
        <f>PLANILHA!F2</f>
        <v>RUA NOSSA SENHORA APARECIDA Nº 955</v>
      </c>
      <c r="D4" s="218"/>
      <c r="E4" s="240" t="s">
        <v>25</v>
      </c>
      <c r="F4" s="240"/>
      <c r="G4" s="240"/>
      <c r="H4" s="217" t="s">
        <v>15</v>
      </c>
      <c r="I4" s="217"/>
      <c r="J4" s="217"/>
      <c r="K4" s="217"/>
      <c r="L4" s="217"/>
      <c r="M4" s="217"/>
      <c r="N4" s="217"/>
      <c r="O4" s="218"/>
      <c r="P4" s="222"/>
      <c r="Q4" s="222"/>
      <c r="R4" s="222"/>
      <c r="S4" s="227"/>
      <c r="T4" s="227"/>
      <c r="U4" s="228"/>
    </row>
    <row r="5" spans="1:21" s="5" customFormat="1" ht="24.95" customHeight="1">
      <c r="A5" s="246" t="s">
        <v>18</v>
      </c>
      <c r="B5" s="240"/>
      <c r="C5" s="217" t="str">
        <f>PLANILHA!J2</f>
        <v>SUZANÁPOLIS/SP</v>
      </c>
      <c r="D5" s="218"/>
      <c r="E5" s="240" t="s">
        <v>78</v>
      </c>
      <c r="F5" s="240"/>
      <c r="G5" s="240"/>
      <c r="H5" s="236">
        <f>PLANILHA!F4</f>
        <v>0</v>
      </c>
      <c r="I5" s="217"/>
      <c r="J5" s="217"/>
      <c r="K5" s="217"/>
      <c r="L5" s="217"/>
      <c r="M5" s="217"/>
      <c r="N5" s="217"/>
      <c r="O5" s="218"/>
      <c r="P5" s="222" t="s">
        <v>79</v>
      </c>
      <c r="Q5" s="222"/>
      <c r="R5" s="222"/>
      <c r="S5" s="229">
        <f>PLANILHA!J4</f>
        <v>12</v>
      </c>
      <c r="T5" s="230"/>
      <c r="U5" s="231"/>
    </row>
    <row r="6" spans="1:21" s="5" customFormat="1" ht="24.95" customHeight="1">
      <c r="A6" s="245" t="s">
        <v>37</v>
      </c>
      <c r="B6" s="241"/>
      <c r="C6" s="219">
        <f>PLANILHA!C5</f>
        <v>0</v>
      </c>
      <c r="D6" s="220"/>
      <c r="E6" s="241" t="s">
        <v>38</v>
      </c>
      <c r="F6" s="241"/>
      <c r="G6" s="241"/>
      <c r="H6" s="237">
        <f>PLANILHA!F5</f>
        <v>15</v>
      </c>
      <c r="I6" s="237"/>
      <c r="J6" s="237"/>
      <c r="K6" s="237"/>
      <c r="L6" s="237"/>
      <c r="M6" s="237"/>
      <c r="N6" s="237"/>
      <c r="O6" s="238"/>
      <c r="P6" s="223" t="s">
        <v>80</v>
      </c>
      <c r="Q6" s="223"/>
      <c r="R6" s="223"/>
      <c r="S6" s="232">
        <f>PLANILHA!J5</f>
        <v>0</v>
      </c>
      <c r="T6" s="232"/>
      <c r="U6" s="233"/>
    </row>
    <row r="7" spans="1:21" s="100" customFormat="1" ht="24.95" customHeight="1">
      <c r="A7" s="247" t="s">
        <v>27</v>
      </c>
      <c r="B7" s="248"/>
      <c r="C7" s="248"/>
      <c r="D7" s="248"/>
      <c r="E7" s="248"/>
      <c r="F7" s="248"/>
      <c r="G7" s="248"/>
      <c r="H7" s="248"/>
      <c r="I7" s="248"/>
      <c r="J7" s="248"/>
      <c r="K7" s="248"/>
      <c r="L7" s="248"/>
      <c r="M7" s="248"/>
      <c r="N7" s="248"/>
      <c r="O7" s="248"/>
      <c r="P7" s="248"/>
      <c r="Q7" s="248"/>
      <c r="R7" s="248"/>
      <c r="S7" s="248"/>
      <c r="T7" s="248"/>
      <c r="U7" s="249"/>
    </row>
    <row r="8" spans="1:21" s="86" customFormat="1" ht="24.95" customHeight="1">
      <c r="A8" s="250" t="s">
        <v>28</v>
      </c>
      <c r="B8" s="250"/>
      <c r="C8" s="250"/>
      <c r="D8" s="250"/>
      <c r="E8" s="250"/>
      <c r="F8" s="250"/>
      <c r="G8" s="250"/>
      <c r="H8" s="250"/>
      <c r="I8" s="250"/>
      <c r="J8" s="250"/>
      <c r="K8" s="250"/>
      <c r="L8" s="250"/>
      <c r="M8" s="250"/>
      <c r="N8" s="250"/>
      <c r="O8" s="250"/>
      <c r="P8" s="250"/>
      <c r="Q8" s="250"/>
      <c r="R8" s="250"/>
      <c r="S8" s="250"/>
      <c r="T8" s="250"/>
      <c r="U8" s="250"/>
    </row>
    <row r="9" spans="1:21" s="4" customFormat="1" ht="24.95" customHeight="1">
      <c r="A9" s="251" t="s">
        <v>0</v>
      </c>
      <c r="B9" s="251" t="str">
        <f>PLANILHA!B7</f>
        <v>CPOS_180 CD</v>
      </c>
      <c r="C9" s="251" t="s">
        <v>29</v>
      </c>
      <c r="D9" s="251" t="s">
        <v>30</v>
      </c>
      <c r="E9" s="224" t="s">
        <v>43</v>
      </c>
      <c r="F9" s="224"/>
      <c r="G9" s="224"/>
      <c r="H9" s="224"/>
      <c r="I9" s="224" t="s">
        <v>44</v>
      </c>
      <c r="J9" s="224"/>
      <c r="K9" s="224"/>
      <c r="L9" s="224"/>
      <c r="M9" s="224" t="s">
        <v>45</v>
      </c>
      <c r="N9" s="224"/>
      <c r="O9" s="224"/>
      <c r="P9" s="224"/>
      <c r="Q9" s="224" t="s">
        <v>46</v>
      </c>
      <c r="R9" s="224"/>
      <c r="S9" s="224"/>
      <c r="T9" s="224"/>
      <c r="U9" s="216" t="s">
        <v>31</v>
      </c>
    </row>
    <row r="10" spans="1:21" s="4" customFormat="1" ht="24.95" customHeight="1">
      <c r="A10" s="251"/>
      <c r="B10" s="251"/>
      <c r="C10" s="251"/>
      <c r="D10" s="251"/>
      <c r="E10" s="216" t="s">
        <v>39</v>
      </c>
      <c r="F10" s="216"/>
      <c r="G10" s="216"/>
      <c r="H10" s="216"/>
      <c r="I10" s="216" t="s">
        <v>40</v>
      </c>
      <c r="J10" s="216"/>
      <c r="K10" s="216"/>
      <c r="L10" s="216"/>
      <c r="M10" s="216" t="s">
        <v>41</v>
      </c>
      <c r="N10" s="216"/>
      <c r="O10" s="216"/>
      <c r="P10" s="216"/>
      <c r="Q10" s="216" t="s">
        <v>42</v>
      </c>
      <c r="R10" s="216"/>
      <c r="S10" s="216"/>
      <c r="T10" s="216"/>
      <c r="U10" s="216"/>
    </row>
    <row r="11" spans="1:21" s="86" customFormat="1" ht="24.95" customHeight="1">
      <c r="A11" s="115" t="str">
        <f>PLANILHA!A9</f>
        <v>1.1</v>
      </c>
      <c r="B11" s="116" t="str">
        <f>PLANILHA!B9</f>
        <v>01.23.010</v>
      </c>
      <c r="C11" s="117" t="str">
        <f>PLANILHA!C9</f>
        <v>Taxa de MOBILIZAÇÃO e DESMOBILIZAÇÃO de equipamentos para execução de CORTE em concreto armado</v>
      </c>
      <c r="D11" s="118">
        <v>0</v>
      </c>
      <c r="E11" s="180">
        <f>PLANILHA!J9</f>
        <v>0</v>
      </c>
      <c r="F11" s="180"/>
      <c r="G11" s="180"/>
      <c r="H11" s="180"/>
      <c r="I11" s="180"/>
      <c r="J11" s="180"/>
      <c r="K11" s="180"/>
      <c r="L11" s="180"/>
      <c r="M11" s="180"/>
      <c r="N11" s="180"/>
      <c r="O11" s="180"/>
      <c r="P11" s="180"/>
      <c r="Q11" s="180"/>
      <c r="R11" s="180"/>
      <c r="S11" s="180"/>
      <c r="T11" s="180"/>
      <c r="U11" s="119">
        <f>SUM(E11:T11)</f>
        <v>0</v>
      </c>
    </row>
    <row r="12" spans="1:21" s="86" customFormat="1" ht="24.95" customHeight="1">
      <c r="A12" s="115" t="str">
        <f>PLANILHA!A10</f>
        <v>1.2</v>
      </c>
      <c r="B12" s="116" t="str">
        <f>PLANILHA!B10</f>
        <v>01.23.020</v>
      </c>
      <c r="C12" s="117" t="str">
        <f>PLANILHA!C10</f>
        <v>LIMPEZA de armadura com escova de aço</v>
      </c>
      <c r="D12" s="118">
        <v>0</v>
      </c>
      <c r="E12" s="180">
        <f>PLANILHA!J10</f>
        <v>0</v>
      </c>
      <c r="F12" s="180"/>
      <c r="G12" s="180"/>
      <c r="H12" s="180"/>
      <c r="I12" s="180"/>
      <c r="J12" s="180"/>
      <c r="K12" s="180"/>
      <c r="L12" s="180"/>
      <c r="M12" s="180"/>
      <c r="N12" s="180"/>
      <c r="O12" s="180"/>
      <c r="P12" s="180"/>
      <c r="Q12" s="180"/>
      <c r="R12" s="180"/>
      <c r="S12" s="180"/>
      <c r="T12" s="180"/>
      <c r="U12" s="119">
        <f t="shared" ref="U12:U33" si="0">SUM(E12:T12)</f>
        <v>0</v>
      </c>
    </row>
    <row r="13" spans="1:21" s="86" customFormat="1" ht="24.95" customHeight="1">
      <c r="A13" s="115" t="str">
        <f>PLANILHA!A11</f>
        <v>1.3</v>
      </c>
      <c r="B13" s="116" t="str">
        <f>PLANILHA!B11</f>
        <v>01.23.030</v>
      </c>
      <c r="C13" s="117" t="str">
        <f>PLANILHA!C11</f>
        <v>Preparo de PONTE de aderência com adesivo a base de epóxi</v>
      </c>
      <c r="D13" s="118">
        <v>0</v>
      </c>
      <c r="E13" s="180">
        <f>PLANILHA!J11</f>
        <v>0</v>
      </c>
      <c r="F13" s="180"/>
      <c r="G13" s="180"/>
      <c r="H13" s="180"/>
      <c r="I13" s="180"/>
      <c r="J13" s="180"/>
      <c r="K13" s="180"/>
      <c r="L13" s="180"/>
      <c r="M13" s="180"/>
      <c r="N13" s="180"/>
      <c r="O13" s="180"/>
      <c r="P13" s="180"/>
      <c r="Q13" s="180"/>
      <c r="R13" s="180"/>
      <c r="S13" s="180"/>
      <c r="T13" s="180"/>
      <c r="U13" s="119">
        <f t="shared" si="0"/>
        <v>0</v>
      </c>
    </row>
    <row r="14" spans="1:21" s="86" customFormat="1" ht="24.95" customHeight="1">
      <c r="A14" s="115" t="str">
        <f>PLANILHA!A12</f>
        <v>1.4</v>
      </c>
      <c r="B14" s="116" t="str">
        <f>PLANILHA!B12</f>
        <v>01.23.040</v>
      </c>
      <c r="C14" s="117" t="str">
        <f>PLANILHA!C12</f>
        <v>TRATAMENTO de armadura com produto anticorrosivo à base de zinco</v>
      </c>
      <c r="D14" s="118">
        <v>0</v>
      </c>
      <c r="E14" s="180">
        <f>PLANILHA!J12</f>
        <v>0</v>
      </c>
      <c r="F14" s="180"/>
      <c r="G14" s="180"/>
      <c r="H14" s="180"/>
      <c r="I14" s="180"/>
      <c r="J14" s="180"/>
      <c r="K14" s="180"/>
      <c r="L14" s="180"/>
      <c r="M14" s="180"/>
      <c r="N14" s="180"/>
      <c r="O14" s="180"/>
      <c r="P14" s="180"/>
      <c r="Q14" s="180"/>
      <c r="R14" s="180"/>
      <c r="S14" s="180"/>
      <c r="T14" s="180"/>
      <c r="U14" s="119">
        <f t="shared" si="0"/>
        <v>0</v>
      </c>
    </row>
    <row r="15" spans="1:21" s="86" customFormat="1" ht="24.95" customHeight="1">
      <c r="A15" s="115" t="str">
        <f>PLANILHA!A13</f>
        <v>1.5</v>
      </c>
      <c r="B15" s="116" t="str">
        <f>PLANILHA!B13</f>
        <v>01.23.060</v>
      </c>
      <c r="C15" s="117" t="str">
        <f>PLANILHA!C13</f>
        <v>CORTE de concreto deteriorado inclusive remoção dos detritos</v>
      </c>
      <c r="D15" s="118">
        <v>0</v>
      </c>
      <c r="E15" s="180">
        <f>PLANILHA!J13</f>
        <v>0</v>
      </c>
      <c r="F15" s="180"/>
      <c r="G15" s="180"/>
      <c r="H15" s="180"/>
      <c r="I15" s="180"/>
      <c r="J15" s="180"/>
      <c r="K15" s="180"/>
      <c r="L15" s="180"/>
      <c r="M15" s="180"/>
      <c r="N15" s="180"/>
      <c r="O15" s="180"/>
      <c r="P15" s="180"/>
      <c r="Q15" s="180"/>
      <c r="R15" s="180"/>
      <c r="S15" s="180"/>
      <c r="T15" s="180"/>
      <c r="U15" s="119">
        <f t="shared" si="0"/>
        <v>0</v>
      </c>
    </row>
    <row r="16" spans="1:21" s="86" customFormat="1" ht="24.95" customHeight="1">
      <c r="A16" s="115" t="str">
        <f>PLANILHA!A14</f>
        <v>1.6</v>
      </c>
      <c r="B16" s="116" t="str">
        <f>PLANILHA!B14</f>
        <v>01.23.070</v>
      </c>
      <c r="C16" s="117" t="str">
        <f>PLANILHA!C14</f>
        <v>DEMARCAÇÃO de área com disco de corte diamantado</v>
      </c>
      <c r="D16" s="118">
        <v>0</v>
      </c>
      <c r="E16" s="180">
        <f>PLANILHA!J14</f>
        <v>0</v>
      </c>
      <c r="F16" s="180"/>
      <c r="G16" s="180"/>
      <c r="H16" s="180"/>
      <c r="I16" s="180"/>
      <c r="J16" s="180"/>
      <c r="K16" s="180"/>
      <c r="L16" s="180"/>
      <c r="M16" s="180"/>
      <c r="N16" s="180"/>
      <c r="O16" s="180"/>
      <c r="P16" s="180"/>
      <c r="Q16" s="180"/>
      <c r="R16" s="180"/>
      <c r="S16" s="180"/>
      <c r="T16" s="180"/>
      <c r="U16" s="119">
        <f t="shared" si="0"/>
        <v>0</v>
      </c>
    </row>
    <row r="17" spans="1:21" s="86" customFormat="1" ht="24.95" customHeight="1">
      <c r="A17" s="115" t="str">
        <f>PLANILHA!A15</f>
        <v>1.7</v>
      </c>
      <c r="B17" s="116" t="str">
        <f>PLANILHA!B15</f>
        <v>01.23.100</v>
      </c>
      <c r="C17" s="117" t="str">
        <f>PLANILHA!C15</f>
        <v>DEMOLIÇÃO de concreto armado com preservação da armadura, para reforço e recuperação estrutural</v>
      </c>
      <c r="D17" s="118">
        <v>0</v>
      </c>
      <c r="E17" s="180">
        <f>PLANILHA!J15</f>
        <v>0</v>
      </c>
      <c r="F17" s="180"/>
      <c r="G17" s="180"/>
      <c r="H17" s="180"/>
      <c r="I17" s="180"/>
      <c r="J17" s="180"/>
      <c r="K17" s="180"/>
      <c r="L17" s="180"/>
      <c r="M17" s="180"/>
      <c r="N17" s="180"/>
      <c r="O17" s="180"/>
      <c r="P17" s="180"/>
      <c r="Q17" s="180"/>
      <c r="R17" s="180"/>
      <c r="S17" s="180"/>
      <c r="T17" s="180"/>
      <c r="U17" s="119">
        <f t="shared" si="0"/>
        <v>0</v>
      </c>
    </row>
    <row r="18" spans="1:21" s="86" customFormat="1" ht="24.95" customHeight="1">
      <c r="A18" s="115" t="str">
        <f>PLANILHA!A16</f>
        <v>1.8</v>
      </c>
      <c r="B18" s="116" t="str">
        <f>PLANILHA!B16</f>
        <v>01.23.200</v>
      </c>
      <c r="C18" s="117" t="str">
        <f>PLANILHA!C16</f>
        <v>Taxa de MOBILIZAÇÃO e DESMOBILIZAÇÃO de equipamentos para execução de PERFURAÇÃO em concreto armado</v>
      </c>
      <c r="D18" s="118">
        <v>0</v>
      </c>
      <c r="E18" s="180">
        <f>PLANILHA!J16</f>
        <v>0</v>
      </c>
      <c r="F18" s="180"/>
      <c r="G18" s="180"/>
      <c r="H18" s="180"/>
      <c r="I18" s="180"/>
      <c r="J18" s="180"/>
      <c r="K18" s="180"/>
      <c r="L18" s="180"/>
      <c r="M18" s="180"/>
      <c r="N18" s="180"/>
      <c r="O18" s="180"/>
      <c r="P18" s="180"/>
      <c r="Q18" s="180"/>
      <c r="R18" s="180"/>
      <c r="S18" s="180"/>
      <c r="T18" s="180"/>
      <c r="U18" s="119">
        <f t="shared" si="0"/>
        <v>0</v>
      </c>
    </row>
    <row r="19" spans="1:21" s="86" customFormat="1" ht="24.95" customHeight="1">
      <c r="A19" s="115" t="str">
        <f>PLANILHA!A17</f>
        <v>1.9</v>
      </c>
      <c r="B19" s="116" t="str">
        <f>PLANILHA!B17</f>
        <v>01.23.222</v>
      </c>
      <c r="C19" s="117" t="str">
        <f>PLANILHA!C17</f>
        <v>FURAÇÃOo para 12,5mm x 100mm em concreto armado, inclusive colagem de armadura (para 10mm)</v>
      </c>
      <c r="D19" s="118">
        <v>0</v>
      </c>
      <c r="E19" s="180">
        <f>PLANILHA!J17</f>
        <v>0</v>
      </c>
      <c r="F19" s="180"/>
      <c r="G19" s="180"/>
      <c r="H19" s="180"/>
      <c r="I19" s="180"/>
      <c r="J19" s="180"/>
      <c r="K19" s="180"/>
      <c r="L19" s="180"/>
      <c r="M19" s="180"/>
      <c r="N19" s="180"/>
      <c r="O19" s="180"/>
      <c r="P19" s="180"/>
      <c r="Q19" s="180"/>
      <c r="R19" s="180"/>
      <c r="S19" s="180"/>
      <c r="T19" s="180"/>
      <c r="U19" s="119">
        <f t="shared" si="0"/>
        <v>0</v>
      </c>
    </row>
    <row r="20" spans="1:21" s="86" customFormat="1" ht="24.95" customHeight="1">
      <c r="A20" s="115" t="str">
        <f>PLANILHA!A18</f>
        <v>1.10</v>
      </c>
      <c r="B20" s="116" t="str">
        <f>PLANILHA!B18</f>
        <v>03.01.020</v>
      </c>
      <c r="C20" s="117" t="str">
        <f>PLANILHA!C18</f>
        <v>DEMOLIÇÃO manual de concreto simples (PISO DO RESERVATÓRIO)</v>
      </c>
      <c r="D20" s="118">
        <v>0</v>
      </c>
      <c r="E20" s="180">
        <f>PLANILHA!J18</f>
        <v>0</v>
      </c>
      <c r="F20" s="180"/>
      <c r="G20" s="180"/>
      <c r="H20" s="180"/>
      <c r="I20" s="180"/>
      <c r="J20" s="180"/>
      <c r="K20" s="180"/>
      <c r="L20" s="180"/>
      <c r="M20" s="180"/>
      <c r="N20" s="180"/>
      <c r="O20" s="180"/>
      <c r="P20" s="180"/>
      <c r="Q20" s="180"/>
      <c r="R20" s="180"/>
      <c r="S20" s="180"/>
      <c r="T20" s="180"/>
      <c r="U20" s="119">
        <f t="shared" si="0"/>
        <v>0</v>
      </c>
    </row>
    <row r="21" spans="1:21" s="86" customFormat="1" ht="24.95" customHeight="1">
      <c r="A21" s="115" t="str">
        <f>PLANILHA!A19</f>
        <v>1.11</v>
      </c>
      <c r="B21" s="116" t="str">
        <f>PLANILHA!B19</f>
        <v>07.02.020</v>
      </c>
      <c r="C21" s="117" t="str">
        <f>PLANILHA!C19</f>
        <v>ESCAVAÇÃO mecanizada de valas ou cavas com prof. Até 2,00m</v>
      </c>
      <c r="D21" s="118">
        <v>0</v>
      </c>
      <c r="E21" s="180">
        <f>PLANILHA!J19</f>
        <v>0</v>
      </c>
      <c r="F21" s="180"/>
      <c r="G21" s="180"/>
      <c r="H21" s="180"/>
      <c r="I21" s="180"/>
      <c r="J21" s="180"/>
      <c r="K21" s="180"/>
      <c r="L21" s="180"/>
      <c r="M21" s="180"/>
      <c r="N21" s="180"/>
      <c r="O21" s="180"/>
      <c r="P21" s="180"/>
      <c r="Q21" s="180"/>
      <c r="R21" s="180"/>
      <c r="S21" s="180"/>
      <c r="T21" s="180"/>
      <c r="U21" s="119">
        <f t="shared" si="0"/>
        <v>0</v>
      </c>
    </row>
    <row r="22" spans="1:21" s="86" customFormat="1" ht="24.95" customHeight="1">
      <c r="A22" s="115" t="str">
        <f>PLANILHA!A20</f>
        <v>1.12</v>
      </c>
      <c r="B22" s="116" t="str">
        <f>PLANILHA!B20</f>
        <v>07.11.020</v>
      </c>
      <c r="C22" s="117" t="str">
        <f>PLANILHA!C20</f>
        <v>REATERRO compactado mecaizado de vala ou cava com compactador</v>
      </c>
      <c r="D22" s="118">
        <v>0</v>
      </c>
      <c r="E22" s="180">
        <f>PLANILHA!J20</f>
        <v>0</v>
      </c>
      <c r="F22" s="180"/>
      <c r="G22" s="180"/>
      <c r="H22" s="180"/>
      <c r="I22" s="180"/>
      <c r="J22" s="180"/>
      <c r="K22" s="180"/>
      <c r="L22" s="180"/>
      <c r="M22" s="180"/>
      <c r="N22" s="180"/>
      <c r="O22" s="180"/>
      <c r="P22" s="180"/>
      <c r="Q22" s="180"/>
      <c r="R22" s="180"/>
      <c r="S22" s="180"/>
      <c r="T22" s="180"/>
      <c r="U22" s="119">
        <f t="shared" si="0"/>
        <v>0</v>
      </c>
    </row>
    <row r="23" spans="1:21" s="86" customFormat="1" ht="24.95" customHeight="1">
      <c r="A23" s="115" t="str">
        <f>PLANILHA!A23</f>
        <v>2.1</v>
      </c>
      <c r="B23" s="120" t="str">
        <f>PLANILHA!B23</f>
        <v>09.02.140</v>
      </c>
      <c r="C23" s="117" t="str">
        <f>PLANILHA!C23</f>
        <v>FORMA em compensado estrutura aparente c/ cimbramento tubular metálico</v>
      </c>
      <c r="D23" s="118">
        <v>0</v>
      </c>
      <c r="E23" s="180">
        <f>PLANILHA!J23</f>
        <v>0</v>
      </c>
      <c r="F23" s="180"/>
      <c r="G23" s="180"/>
      <c r="H23" s="180"/>
      <c r="I23" s="180"/>
      <c r="J23" s="180"/>
      <c r="K23" s="180"/>
      <c r="L23" s="180"/>
      <c r="M23" s="180"/>
      <c r="N23" s="180"/>
      <c r="O23" s="180"/>
      <c r="P23" s="180"/>
      <c r="Q23" s="180"/>
      <c r="R23" s="180"/>
      <c r="S23" s="180"/>
      <c r="T23" s="180"/>
      <c r="U23" s="119">
        <f t="shared" si="0"/>
        <v>0</v>
      </c>
    </row>
    <row r="24" spans="1:21" s="86" customFormat="1" ht="24.95" customHeight="1">
      <c r="A24" s="115" t="str">
        <f>PLANILHA!A24</f>
        <v>2.2</v>
      </c>
      <c r="B24" s="120" t="str">
        <f>PLANILHA!B24</f>
        <v>10.01.040</v>
      </c>
      <c r="C24" s="117" t="str">
        <f>PLANILHA!C24</f>
        <v>ARMADURA em barra de aço CA-50 Fyk 500MPa BARRAS E TRELIÇAS</v>
      </c>
      <c r="D24" s="118">
        <v>0</v>
      </c>
      <c r="E24" s="180">
        <f>PLANILHA!J24</f>
        <v>0</v>
      </c>
      <c r="F24" s="180"/>
      <c r="G24" s="180"/>
      <c r="H24" s="180"/>
      <c r="I24" s="180"/>
      <c r="J24" s="180"/>
      <c r="K24" s="180"/>
      <c r="L24" s="180"/>
      <c r="M24" s="180"/>
      <c r="N24" s="180"/>
      <c r="O24" s="180"/>
      <c r="P24" s="180"/>
      <c r="Q24" s="180"/>
      <c r="R24" s="180"/>
      <c r="S24" s="180"/>
      <c r="T24" s="180"/>
      <c r="U24" s="119">
        <f t="shared" si="0"/>
        <v>0</v>
      </c>
    </row>
    <row r="25" spans="1:21" s="86" customFormat="1" ht="24.95" customHeight="1">
      <c r="A25" s="115" t="str">
        <f>PLANILHA!A25</f>
        <v>2.3</v>
      </c>
      <c r="B25" s="120" t="str">
        <f>PLANILHA!B25</f>
        <v>10.01.060</v>
      </c>
      <c r="C25" s="117" t="str">
        <f>PLANILHA!C25</f>
        <v>ARMADURA em barra de aço CA-60 Fyk 600MPa ANCORAGEM</v>
      </c>
      <c r="D25" s="118">
        <v>0</v>
      </c>
      <c r="E25" s="180">
        <f>PLANILHA!J25</f>
        <v>0</v>
      </c>
      <c r="F25" s="180"/>
      <c r="G25" s="180"/>
      <c r="H25" s="180"/>
      <c r="I25" s="180"/>
      <c r="J25" s="180"/>
      <c r="K25" s="180"/>
      <c r="L25" s="180"/>
      <c r="M25" s="180"/>
      <c r="N25" s="180"/>
      <c r="O25" s="180"/>
      <c r="P25" s="180"/>
      <c r="Q25" s="180"/>
      <c r="R25" s="180"/>
      <c r="S25" s="180"/>
      <c r="T25" s="180"/>
      <c r="U25" s="119">
        <f t="shared" si="0"/>
        <v>0</v>
      </c>
    </row>
    <row r="26" spans="1:21" s="86" customFormat="1" ht="24.95" customHeight="1">
      <c r="A26" s="115" t="str">
        <f>PLANILHA!A26</f>
        <v>2.4</v>
      </c>
      <c r="B26" s="120" t="str">
        <f>PLANILHA!B26</f>
        <v>10.02.020</v>
      </c>
      <c r="C26" s="117" t="str">
        <f>PLANILHA!C26</f>
        <v>ARMADURA tela soldada de aço REFORÇO - Q335 15X15 Ø 8mm (5,37kg/m²)</v>
      </c>
      <c r="D26" s="118">
        <v>0</v>
      </c>
      <c r="E26" s="180">
        <f>PLANILHA!J26</f>
        <v>0</v>
      </c>
      <c r="F26" s="180"/>
      <c r="G26" s="180"/>
      <c r="H26" s="180"/>
      <c r="I26" s="180"/>
      <c r="J26" s="180"/>
      <c r="K26" s="180"/>
      <c r="L26" s="180"/>
      <c r="M26" s="180"/>
      <c r="N26" s="180"/>
      <c r="O26" s="180"/>
      <c r="P26" s="180"/>
      <c r="Q26" s="180"/>
      <c r="R26" s="180"/>
      <c r="S26" s="180"/>
      <c r="T26" s="180"/>
      <c r="U26" s="119">
        <f t="shared" si="0"/>
        <v>0</v>
      </c>
    </row>
    <row r="27" spans="1:21" s="86" customFormat="1" ht="24.95" customHeight="1">
      <c r="A27" s="115" t="str">
        <f>PLANILHA!A27</f>
        <v>2.5</v>
      </c>
      <c r="B27" s="120" t="str">
        <f>PLANILHA!B27</f>
        <v>11.01.100</v>
      </c>
      <c r="C27" s="117" t="str">
        <f>PLANILHA!C27</f>
        <v>CONCRETO usinado Fck 20 Mpa (PISO DO RESERVATÓRIO)</v>
      </c>
      <c r="D27" s="118">
        <v>0</v>
      </c>
      <c r="E27" s="180">
        <f>PLANILHA!J27</f>
        <v>0</v>
      </c>
      <c r="F27" s="180"/>
      <c r="G27" s="180"/>
      <c r="H27" s="180"/>
      <c r="I27" s="180"/>
      <c r="J27" s="180"/>
      <c r="K27" s="180"/>
      <c r="L27" s="180"/>
      <c r="M27" s="180"/>
      <c r="N27" s="180"/>
      <c r="O27" s="180"/>
      <c r="P27" s="180"/>
      <c r="Q27" s="180"/>
      <c r="R27" s="180"/>
      <c r="S27" s="180"/>
      <c r="T27" s="180"/>
      <c r="U27" s="119">
        <f t="shared" si="0"/>
        <v>0</v>
      </c>
    </row>
    <row r="28" spans="1:21" s="86" customFormat="1" ht="24.95" customHeight="1">
      <c r="A28" s="115" t="str">
        <f>PLANILHA!A28</f>
        <v>2.6</v>
      </c>
      <c r="B28" s="120" t="str">
        <f>PLANILHA!B28</f>
        <v>11.05.040</v>
      </c>
      <c r="C28" s="117" t="str">
        <f>PLANILHA!C28</f>
        <v>Argamassa GRAUTE (REFORÇO ESTRUTURAL)</v>
      </c>
      <c r="D28" s="118">
        <v>0</v>
      </c>
      <c r="E28" s="180">
        <f>PLANILHA!J28</f>
        <v>0</v>
      </c>
      <c r="F28" s="180"/>
      <c r="G28" s="180"/>
      <c r="H28" s="180"/>
      <c r="I28" s="180"/>
      <c r="J28" s="180"/>
      <c r="K28" s="180"/>
      <c r="L28" s="180"/>
      <c r="M28" s="180"/>
      <c r="N28" s="180"/>
      <c r="O28" s="180"/>
      <c r="P28" s="180"/>
      <c r="Q28" s="180"/>
      <c r="R28" s="180"/>
      <c r="S28" s="180"/>
      <c r="T28" s="180"/>
      <c r="U28" s="119">
        <f t="shared" si="0"/>
        <v>0</v>
      </c>
    </row>
    <row r="29" spans="1:21" s="86" customFormat="1" ht="24.95" customHeight="1">
      <c r="A29" s="115" t="str">
        <f>PLANILHA!A29</f>
        <v>2.7</v>
      </c>
      <c r="B29" s="120" t="str">
        <f>PLANILHA!B29</f>
        <v>11.16.040</v>
      </c>
      <c r="C29" s="117" t="str">
        <f>PLANILHA!C29</f>
        <v>LANÇAMENTO e adensamento de concreto ou massa em fundação RADIER</v>
      </c>
      <c r="D29" s="118">
        <v>0</v>
      </c>
      <c r="E29" s="180">
        <f>PLANILHA!J29</f>
        <v>0</v>
      </c>
      <c r="F29" s="180"/>
      <c r="G29" s="180"/>
      <c r="H29" s="180"/>
      <c r="I29" s="180"/>
      <c r="J29" s="180"/>
      <c r="K29" s="180"/>
      <c r="L29" s="180"/>
      <c r="M29" s="180"/>
      <c r="N29" s="180"/>
      <c r="O29" s="180"/>
      <c r="P29" s="180"/>
      <c r="Q29" s="180"/>
      <c r="R29" s="180"/>
      <c r="S29" s="180"/>
      <c r="T29" s="180"/>
      <c r="U29" s="119">
        <f t="shared" si="0"/>
        <v>0</v>
      </c>
    </row>
    <row r="30" spans="1:21" s="86" customFormat="1" ht="24.95" customHeight="1">
      <c r="A30" s="115" t="str">
        <f>PLANILHA!A30</f>
        <v>2.8</v>
      </c>
      <c r="B30" s="120" t="str">
        <f>PLANILHA!B30</f>
        <v>11.16.060</v>
      </c>
      <c r="C30" s="117" t="str">
        <f>PLANILHA!C30</f>
        <v>LANÇAMENTO e adensamento de concreto ou massa em estrutura GRAUTE</v>
      </c>
      <c r="D30" s="118">
        <v>0</v>
      </c>
      <c r="E30" s="180">
        <f>PLANILHA!J30</f>
        <v>0</v>
      </c>
      <c r="F30" s="180"/>
      <c r="G30" s="180"/>
      <c r="H30" s="180"/>
      <c r="I30" s="180"/>
      <c r="J30" s="180"/>
      <c r="K30" s="180"/>
      <c r="L30" s="180"/>
      <c r="M30" s="180"/>
      <c r="N30" s="180"/>
      <c r="O30" s="180"/>
      <c r="P30" s="180"/>
      <c r="Q30" s="180"/>
      <c r="R30" s="180"/>
      <c r="S30" s="180"/>
      <c r="T30" s="180"/>
      <c r="U30" s="119">
        <f t="shared" si="0"/>
        <v>0</v>
      </c>
    </row>
    <row r="31" spans="1:21" s="86" customFormat="1" ht="24.95" customHeight="1">
      <c r="A31" s="115" t="str">
        <f>PLANILHA!A31</f>
        <v>2.9</v>
      </c>
      <c r="B31" s="120" t="str">
        <f>PLANILHA!B31</f>
        <v>11.18.040</v>
      </c>
      <c r="C31" s="117" t="str">
        <f>PLANILHA!C31</f>
        <v>LASTRO de pedra britada (PISO DO RESERVATÓRIO)</v>
      </c>
      <c r="D31" s="118">
        <v>0</v>
      </c>
      <c r="E31" s="180">
        <f>PLANILHA!J31</f>
        <v>0</v>
      </c>
      <c r="F31" s="180"/>
      <c r="G31" s="180"/>
      <c r="H31" s="180"/>
      <c r="I31" s="180"/>
      <c r="J31" s="180"/>
      <c r="K31" s="180"/>
      <c r="L31" s="180"/>
      <c r="M31" s="180"/>
      <c r="N31" s="180"/>
      <c r="O31" s="180"/>
      <c r="P31" s="180"/>
      <c r="Q31" s="180"/>
      <c r="R31" s="180"/>
      <c r="S31" s="180"/>
      <c r="T31" s="180"/>
      <c r="U31" s="119">
        <f t="shared" si="0"/>
        <v>0</v>
      </c>
    </row>
    <row r="32" spans="1:21" s="86" customFormat="1" ht="24.95" customHeight="1">
      <c r="A32" s="115" t="str">
        <f>PLANILHA!A34</f>
        <v>3.1</v>
      </c>
      <c r="B32" s="121" t="str">
        <f>PLANILHA!B34</f>
        <v>33.06.020</v>
      </c>
      <c r="C32" s="117" t="str">
        <f>PLANILHA!C34</f>
        <v>ACRÍLICO para quadras e pisos cimentados -  (PISO DO RESERVATÓRIO)</v>
      </c>
      <c r="D32" s="118">
        <v>0</v>
      </c>
      <c r="E32" s="180">
        <f>PLANILHA!J34</f>
        <v>0</v>
      </c>
      <c r="F32" s="180"/>
      <c r="G32" s="180"/>
      <c r="H32" s="180"/>
      <c r="I32" s="180"/>
      <c r="J32" s="180"/>
      <c r="K32" s="180"/>
      <c r="L32" s="180"/>
      <c r="M32" s="180"/>
      <c r="N32" s="180"/>
      <c r="O32" s="180"/>
      <c r="P32" s="180"/>
      <c r="Q32" s="180"/>
      <c r="R32" s="180"/>
      <c r="S32" s="180"/>
      <c r="T32" s="180"/>
      <c r="U32" s="119">
        <f t="shared" si="0"/>
        <v>0</v>
      </c>
    </row>
    <row r="33" spans="1:21" s="86" customFormat="1" ht="24.95" customHeight="1">
      <c r="A33" s="115" t="str">
        <f>PLANILHA!A35</f>
        <v>3.2</v>
      </c>
      <c r="B33" s="121" t="str">
        <f>PLANILHA!B35</f>
        <v>33.10.041</v>
      </c>
      <c r="C33" s="117" t="str">
        <f>PLANILHA!C35</f>
        <v>ESMALTE à base de água em massa, inclusive preparo - RESERVATÓRIO</v>
      </c>
      <c r="D33" s="118">
        <v>0</v>
      </c>
      <c r="E33" s="180">
        <f>PLANILHA!J35</f>
        <v>0</v>
      </c>
      <c r="F33" s="180"/>
      <c r="G33" s="180"/>
      <c r="H33" s="180"/>
      <c r="I33" s="180"/>
      <c r="J33" s="180"/>
      <c r="K33" s="180"/>
      <c r="L33" s="180"/>
      <c r="M33" s="180"/>
      <c r="N33" s="180"/>
      <c r="O33" s="180"/>
      <c r="P33" s="180"/>
      <c r="Q33" s="180"/>
      <c r="R33" s="180"/>
      <c r="S33" s="180"/>
      <c r="T33" s="180"/>
      <c r="U33" s="119">
        <f t="shared" si="0"/>
        <v>0</v>
      </c>
    </row>
    <row r="34" spans="1:21" s="87" customFormat="1" ht="24.95" customHeight="1">
      <c r="A34" s="206" t="s">
        <v>32</v>
      </c>
      <c r="B34" s="206"/>
      <c r="C34" s="207"/>
      <c r="D34" s="211"/>
      <c r="E34" s="208">
        <f>SUM(E11:H33)</f>
        <v>0</v>
      </c>
      <c r="F34" s="209"/>
      <c r="G34" s="209"/>
      <c r="H34" s="210"/>
      <c r="I34" s="195">
        <f>SUM(I11:L33)</f>
        <v>0</v>
      </c>
      <c r="J34" s="196"/>
      <c r="K34" s="196"/>
      <c r="L34" s="197"/>
      <c r="M34" s="195">
        <f>SUM(M11:P33)</f>
        <v>0</v>
      </c>
      <c r="N34" s="196"/>
      <c r="O34" s="196"/>
      <c r="P34" s="197"/>
      <c r="Q34" s="195">
        <f>SUM(Q11:T33)</f>
        <v>0</v>
      </c>
      <c r="R34" s="196"/>
      <c r="S34" s="196"/>
      <c r="T34" s="197"/>
      <c r="U34" s="184">
        <f>SUM(U11:U33)</f>
        <v>0</v>
      </c>
    </row>
    <row r="35" spans="1:21" s="87" customFormat="1" ht="24.95" customHeight="1">
      <c r="A35" s="187" t="s">
        <v>33</v>
      </c>
      <c r="B35" s="187"/>
      <c r="C35" s="188"/>
      <c r="D35" s="212"/>
      <c r="E35" s="189">
        <f>E34</f>
        <v>0</v>
      </c>
      <c r="F35" s="190"/>
      <c r="G35" s="190"/>
      <c r="H35" s="191"/>
      <c r="I35" s="189">
        <f>E35+I34</f>
        <v>0</v>
      </c>
      <c r="J35" s="190"/>
      <c r="K35" s="190"/>
      <c r="L35" s="191"/>
      <c r="M35" s="189">
        <f>I35+M34</f>
        <v>0</v>
      </c>
      <c r="N35" s="190"/>
      <c r="O35" s="190"/>
      <c r="P35" s="191"/>
      <c r="Q35" s="189">
        <f>M35+Q34</f>
        <v>0</v>
      </c>
      <c r="R35" s="190"/>
      <c r="S35" s="190"/>
      <c r="T35" s="191"/>
      <c r="U35" s="185"/>
    </row>
    <row r="36" spans="1:21" s="87" customFormat="1" ht="24.95" customHeight="1">
      <c r="A36" s="187" t="s">
        <v>34</v>
      </c>
      <c r="B36" s="187"/>
      <c r="C36" s="188"/>
      <c r="D36" s="212"/>
      <c r="E36" s="192" t="e">
        <f>E34/U34</f>
        <v>#DIV/0!</v>
      </c>
      <c r="F36" s="193"/>
      <c r="G36" s="193"/>
      <c r="H36" s="194"/>
      <c r="I36" s="192" t="e">
        <f>I34/U34</f>
        <v>#DIV/0!</v>
      </c>
      <c r="J36" s="193"/>
      <c r="K36" s="193"/>
      <c r="L36" s="194"/>
      <c r="M36" s="192" t="e">
        <f>M34/U34</f>
        <v>#DIV/0!</v>
      </c>
      <c r="N36" s="193"/>
      <c r="O36" s="193"/>
      <c r="P36" s="194"/>
      <c r="Q36" s="192" t="e">
        <f>Q34/U34</f>
        <v>#DIV/0!</v>
      </c>
      <c r="R36" s="193"/>
      <c r="S36" s="193"/>
      <c r="T36" s="194"/>
      <c r="U36" s="185"/>
    </row>
    <row r="37" spans="1:21" s="87" customFormat="1" ht="24.95" customHeight="1">
      <c r="A37" s="198" t="s">
        <v>35</v>
      </c>
      <c r="B37" s="198"/>
      <c r="C37" s="199"/>
      <c r="D37" s="213"/>
      <c r="E37" s="200" t="e">
        <f>E36</f>
        <v>#DIV/0!</v>
      </c>
      <c r="F37" s="201"/>
      <c r="G37" s="201"/>
      <c r="H37" s="202"/>
      <c r="I37" s="203" t="e">
        <f>E37+I36</f>
        <v>#DIV/0!</v>
      </c>
      <c r="J37" s="204"/>
      <c r="K37" s="204"/>
      <c r="L37" s="205"/>
      <c r="M37" s="203" t="e">
        <f>I37+M36</f>
        <v>#DIV/0!</v>
      </c>
      <c r="N37" s="204"/>
      <c r="O37" s="204"/>
      <c r="P37" s="205"/>
      <c r="Q37" s="203" t="e">
        <f>M37+Q36</f>
        <v>#DIV/0!</v>
      </c>
      <c r="R37" s="204"/>
      <c r="S37" s="204"/>
      <c r="T37" s="205"/>
      <c r="U37" s="186"/>
    </row>
    <row r="38" spans="1:21" s="122" customFormat="1" ht="24.95" customHeight="1">
      <c r="A38" s="181" t="s">
        <v>36</v>
      </c>
      <c r="B38" s="182"/>
      <c r="C38" s="182"/>
      <c r="D38" s="182"/>
      <c r="E38" s="182"/>
      <c r="F38" s="182"/>
      <c r="G38" s="182"/>
      <c r="H38" s="182"/>
      <c r="I38" s="182"/>
      <c r="J38" s="182"/>
      <c r="K38" s="182"/>
      <c r="L38" s="182"/>
      <c r="M38" s="182"/>
      <c r="N38" s="182"/>
      <c r="O38" s="182"/>
      <c r="P38" s="182"/>
      <c r="Q38" s="182"/>
      <c r="R38" s="182"/>
      <c r="S38" s="182"/>
      <c r="T38" s="182"/>
      <c r="U38" s="183"/>
    </row>
    <row r="39" spans="1:21" s="4" customFormat="1" ht="24.95" customHeight="1">
      <c r="A39" s="101"/>
      <c r="B39" s="101"/>
      <c r="C39" s="101"/>
      <c r="D39" s="101"/>
      <c r="E39" s="102"/>
      <c r="F39" s="102"/>
      <c r="G39" s="102"/>
      <c r="H39" s="102"/>
      <c r="I39" s="102"/>
      <c r="J39" s="102"/>
      <c r="K39" s="102"/>
      <c r="L39" s="102"/>
      <c r="M39" s="102"/>
      <c r="N39" s="102"/>
      <c r="O39" s="102"/>
      <c r="P39" s="102"/>
      <c r="Q39" s="102"/>
      <c r="R39" s="102"/>
      <c r="S39" s="102"/>
      <c r="T39" s="102"/>
      <c r="U39" s="101"/>
    </row>
    <row r="40" spans="1:21" s="4" customFormat="1" ht="24.95" customHeight="1">
      <c r="A40" s="101"/>
      <c r="B40" s="101"/>
      <c r="C40" s="101"/>
      <c r="D40" s="101"/>
      <c r="E40" s="102"/>
      <c r="F40" s="102"/>
      <c r="G40" s="102"/>
      <c r="H40" s="102"/>
      <c r="I40" s="102"/>
      <c r="J40" s="102"/>
      <c r="K40" s="102"/>
      <c r="L40" s="102"/>
      <c r="M40" s="102"/>
      <c r="N40" s="102"/>
      <c r="O40" s="102"/>
      <c r="P40" s="102"/>
      <c r="Q40" s="102"/>
      <c r="R40" s="102"/>
      <c r="S40" s="102"/>
      <c r="T40" s="102"/>
      <c r="U40" s="101"/>
    </row>
    <row r="41" spans="1:21" s="4" customFormat="1" ht="24.95" customHeight="1">
      <c r="A41" s="101"/>
      <c r="B41" s="101"/>
      <c r="C41" s="101"/>
      <c r="D41" s="101"/>
      <c r="E41" s="102"/>
      <c r="F41" s="102"/>
      <c r="G41" s="102"/>
      <c r="H41" s="102"/>
      <c r="I41" s="102"/>
      <c r="J41" s="102"/>
      <c r="K41" s="102"/>
      <c r="L41" s="102"/>
      <c r="M41" s="102"/>
      <c r="N41" s="102"/>
      <c r="O41" s="102"/>
      <c r="P41" s="102"/>
      <c r="Q41" s="102"/>
      <c r="R41" s="102"/>
      <c r="S41" s="102"/>
      <c r="T41" s="102"/>
      <c r="U41" s="101"/>
    </row>
    <row r="42" spans="1:21" s="4" customFormat="1" ht="24.95" customHeight="1">
      <c r="A42" s="101"/>
      <c r="B42" s="101"/>
      <c r="C42" s="101"/>
      <c r="D42" s="101"/>
      <c r="E42" s="102"/>
      <c r="F42" s="102"/>
      <c r="G42" s="102"/>
      <c r="H42" s="102"/>
      <c r="I42" s="102"/>
      <c r="J42" s="102"/>
      <c r="K42" s="102"/>
      <c r="L42" s="102"/>
      <c r="M42" s="102"/>
      <c r="N42" s="102"/>
      <c r="O42" s="102"/>
      <c r="P42" s="102"/>
      <c r="Q42" s="102"/>
      <c r="R42" s="102"/>
      <c r="S42" s="102"/>
      <c r="T42" s="102"/>
      <c r="U42" s="101"/>
    </row>
    <row r="43" spans="1:21" s="4" customFormat="1" ht="24.95" customHeight="1">
      <c r="A43" s="101"/>
      <c r="B43" s="101"/>
      <c r="C43" s="101"/>
      <c r="D43" s="101"/>
      <c r="E43" s="102"/>
      <c r="F43" s="102"/>
      <c r="G43" s="102"/>
      <c r="H43" s="102"/>
      <c r="I43" s="102"/>
      <c r="J43" s="102"/>
      <c r="K43" s="102"/>
      <c r="L43" s="102"/>
      <c r="M43" s="102"/>
      <c r="N43" s="102"/>
      <c r="O43" s="102"/>
      <c r="P43" s="102"/>
      <c r="Q43" s="102"/>
      <c r="R43" s="102"/>
      <c r="S43" s="102"/>
      <c r="T43" s="102"/>
      <c r="U43" s="101"/>
    </row>
    <row r="44" spans="1:21" s="4" customFormat="1" ht="24.95" customHeight="1">
      <c r="A44" s="101"/>
      <c r="B44" s="101"/>
      <c r="C44" s="101"/>
      <c r="D44" s="101"/>
      <c r="E44" s="102"/>
      <c r="F44" s="102"/>
      <c r="G44" s="102"/>
      <c r="H44" s="102"/>
      <c r="I44" s="102"/>
      <c r="J44" s="102"/>
      <c r="K44" s="102"/>
      <c r="L44" s="102"/>
      <c r="M44" s="102"/>
      <c r="N44" s="102"/>
      <c r="O44" s="102"/>
      <c r="P44" s="102"/>
      <c r="Q44" s="102"/>
      <c r="R44" s="102"/>
      <c r="S44" s="102"/>
      <c r="T44" s="102"/>
      <c r="U44" s="101"/>
    </row>
    <row r="45" spans="1:21" s="4" customFormat="1" ht="24.95" customHeight="1">
      <c r="A45" s="101"/>
      <c r="B45" s="101"/>
      <c r="C45" s="101"/>
      <c r="D45" s="101"/>
      <c r="E45" s="101"/>
      <c r="F45" s="101"/>
      <c r="G45" s="101"/>
      <c r="H45" s="101"/>
      <c r="I45" s="101"/>
      <c r="J45" s="101"/>
      <c r="K45" s="101"/>
      <c r="L45" s="101"/>
      <c r="M45" s="101"/>
      <c r="N45" s="101"/>
      <c r="O45" s="101"/>
      <c r="P45" s="101"/>
      <c r="Q45" s="101"/>
      <c r="R45" s="101"/>
      <c r="S45" s="101"/>
      <c r="T45" s="101"/>
      <c r="U45" s="101"/>
    </row>
    <row r="46" spans="1:21" s="86" customFormat="1" ht="24.95" customHeight="1">
      <c r="C46" s="103">
        <f>PLANILHA!B44</f>
        <v>0</v>
      </c>
      <c r="H46" s="104"/>
      <c r="I46" s="104"/>
      <c r="J46" s="215">
        <f>PLANILHA!F44</f>
        <v>0</v>
      </c>
      <c r="K46" s="215"/>
      <c r="L46" s="215"/>
      <c r="M46" s="215"/>
      <c r="N46" s="215"/>
      <c r="O46" s="215"/>
      <c r="P46" s="215"/>
      <c r="Q46" s="215"/>
      <c r="R46" s="215"/>
      <c r="S46" s="215"/>
    </row>
    <row r="47" spans="1:21" s="87" customFormat="1" ht="15" customHeight="1">
      <c r="C47" s="99">
        <f>PLANILHA!B45</f>
        <v>0</v>
      </c>
      <c r="H47" s="99"/>
      <c r="I47" s="99"/>
      <c r="J47" s="214">
        <f>PLANILHA!F45</f>
        <v>0</v>
      </c>
      <c r="K47" s="214"/>
      <c r="L47" s="214"/>
      <c r="M47" s="214"/>
      <c r="N47" s="214"/>
      <c r="O47" s="214"/>
      <c r="P47" s="214"/>
      <c r="Q47" s="214"/>
      <c r="R47" s="214"/>
      <c r="S47" s="214"/>
    </row>
    <row r="48" spans="1:21" s="88" customFormat="1" ht="15" customHeight="1">
      <c r="C48" s="89">
        <f>PLANILHA!B46</f>
        <v>0</v>
      </c>
      <c r="H48" s="99"/>
      <c r="I48" s="99"/>
      <c r="J48" s="214">
        <f>PLANILHA!F46</f>
        <v>0</v>
      </c>
      <c r="K48" s="214"/>
      <c r="L48" s="214"/>
      <c r="M48" s="214"/>
      <c r="N48" s="214"/>
      <c r="O48" s="214"/>
      <c r="P48" s="214"/>
      <c r="Q48" s="214"/>
      <c r="R48" s="214"/>
      <c r="S48" s="214"/>
    </row>
    <row r="49" spans="3:19" s="88" customFormat="1" ht="15" customHeight="1">
      <c r="C49" s="89">
        <f>PLANILHA!B47</f>
        <v>0</v>
      </c>
      <c r="H49" s="99"/>
      <c r="I49" s="99"/>
      <c r="J49" s="214">
        <f>PLANILHA!F47</f>
        <v>0</v>
      </c>
      <c r="K49" s="214"/>
      <c r="L49" s="214"/>
      <c r="M49" s="214"/>
      <c r="N49" s="214"/>
      <c r="O49" s="214"/>
      <c r="P49" s="214"/>
      <c r="Q49" s="214"/>
      <c r="R49" s="214"/>
      <c r="S49" s="214"/>
    </row>
  </sheetData>
  <mergeCells count="160">
    <mergeCell ref="E24:H24"/>
    <mergeCell ref="M24:P24"/>
    <mergeCell ref="E30:H30"/>
    <mergeCell ref="I31:L31"/>
    <mergeCell ref="I26:L26"/>
    <mergeCell ref="M26:P26"/>
    <mergeCell ref="I30:L30"/>
    <mergeCell ref="M30:P30"/>
    <mergeCell ref="I23:L23"/>
    <mergeCell ref="M23:P23"/>
    <mergeCell ref="E27:H27"/>
    <mergeCell ref="E29:H29"/>
    <mergeCell ref="E31:H31"/>
    <mergeCell ref="Q14:T14"/>
    <mergeCell ref="Q15:T15"/>
    <mergeCell ref="Q16:T16"/>
    <mergeCell ref="Q22:T22"/>
    <mergeCell ref="M22:P22"/>
    <mergeCell ref="A1:U1"/>
    <mergeCell ref="A2:U2"/>
    <mergeCell ref="A3:B3"/>
    <mergeCell ref="A6:B6"/>
    <mergeCell ref="A4:B4"/>
    <mergeCell ref="A5:B5"/>
    <mergeCell ref="A7:U7"/>
    <mergeCell ref="A8:U8"/>
    <mergeCell ref="E9:H9"/>
    <mergeCell ref="I9:L9"/>
    <mergeCell ref="M9:P9"/>
    <mergeCell ref="U9:U10"/>
    <mergeCell ref="C9:C10"/>
    <mergeCell ref="D9:D10"/>
    <mergeCell ref="A9:A10"/>
    <mergeCell ref="B9:B10"/>
    <mergeCell ref="C3:D3"/>
    <mergeCell ref="C4:D4"/>
    <mergeCell ref="I22:L22"/>
    <mergeCell ref="C5:D5"/>
    <mergeCell ref="C6:D6"/>
    <mergeCell ref="P3:R3"/>
    <mergeCell ref="P4:R4"/>
    <mergeCell ref="P5:R5"/>
    <mergeCell ref="P6:R6"/>
    <mergeCell ref="E11:H11"/>
    <mergeCell ref="I11:L11"/>
    <mergeCell ref="M11:P11"/>
    <mergeCell ref="Q9:T9"/>
    <mergeCell ref="Q11:T11"/>
    <mergeCell ref="S3:U3"/>
    <mergeCell ref="S4:U4"/>
    <mergeCell ref="S5:U5"/>
    <mergeCell ref="S6:U6"/>
    <mergeCell ref="H3:O3"/>
    <mergeCell ref="H4:O4"/>
    <mergeCell ref="H5:O5"/>
    <mergeCell ref="H6:O6"/>
    <mergeCell ref="E3:G3"/>
    <mergeCell ref="E4:G4"/>
    <mergeCell ref="E5:G5"/>
    <mergeCell ref="E6:G6"/>
    <mergeCell ref="I19:L19"/>
    <mergeCell ref="I20:L20"/>
    <mergeCell ref="I21:L21"/>
    <mergeCell ref="M17:P17"/>
    <mergeCell ref="E13:H13"/>
    <mergeCell ref="I13:L13"/>
    <mergeCell ref="M13:P13"/>
    <mergeCell ref="E16:H16"/>
    <mergeCell ref="I16:L16"/>
    <mergeCell ref="M16:P16"/>
    <mergeCell ref="E14:H14"/>
    <mergeCell ref="I14:L14"/>
    <mergeCell ref="M14:P14"/>
    <mergeCell ref="E15:H15"/>
    <mergeCell ref="M15:P15"/>
    <mergeCell ref="I15:L15"/>
    <mergeCell ref="E12:H12"/>
    <mergeCell ref="M12:P12"/>
    <mergeCell ref="I12:L12"/>
    <mergeCell ref="E10:H10"/>
    <mergeCell ref="I10:L10"/>
    <mergeCell ref="M10:P10"/>
    <mergeCell ref="Q10:T10"/>
    <mergeCell ref="Q21:T21"/>
    <mergeCell ref="I28:L28"/>
    <mergeCell ref="M28:P28"/>
    <mergeCell ref="Q28:T28"/>
    <mergeCell ref="M20:P20"/>
    <mergeCell ref="M21:P21"/>
    <mergeCell ref="Q23:T23"/>
    <mergeCell ref="Q24:T24"/>
    <mergeCell ref="Q25:T25"/>
    <mergeCell ref="E22:H22"/>
    <mergeCell ref="E17:H17"/>
    <mergeCell ref="E18:H18"/>
    <mergeCell ref="E19:H19"/>
    <mergeCell ref="E20:H20"/>
    <mergeCell ref="E21:H21"/>
    <mergeCell ref="I17:L17"/>
    <mergeCell ref="I18:L18"/>
    <mergeCell ref="I36:L36"/>
    <mergeCell ref="E36:H36"/>
    <mergeCell ref="J49:S49"/>
    <mergeCell ref="J46:S46"/>
    <mergeCell ref="J47:S47"/>
    <mergeCell ref="J48:S48"/>
    <mergeCell ref="Q37:T37"/>
    <mergeCell ref="M36:P36"/>
    <mergeCell ref="Q12:T12"/>
    <mergeCell ref="Q13:T13"/>
    <mergeCell ref="M19:P19"/>
    <mergeCell ref="E25:H25"/>
    <mergeCell ref="I25:L25"/>
    <mergeCell ref="M25:P25"/>
    <mergeCell ref="I24:L24"/>
    <mergeCell ref="E23:H23"/>
    <mergeCell ref="E26:H26"/>
    <mergeCell ref="I27:L27"/>
    <mergeCell ref="E28:H28"/>
    <mergeCell ref="Q17:T17"/>
    <mergeCell ref="Q18:T18"/>
    <mergeCell ref="Q19:T19"/>
    <mergeCell ref="Q20:T20"/>
    <mergeCell ref="M18:P18"/>
    <mergeCell ref="Q26:T26"/>
    <mergeCell ref="M27:P27"/>
    <mergeCell ref="Q27:T27"/>
    <mergeCell ref="A38:U38"/>
    <mergeCell ref="U34:U37"/>
    <mergeCell ref="A35:C35"/>
    <mergeCell ref="E35:H35"/>
    <mergeCell ref="Q36:T36"/>
    <mergeCell ref="I34:L34"/>
    <mergeCell ref="M34:P34"/>
    <mergeCell ref="Q34:T34"/>
    <mergeCell ref="M35:P35"/>
    <mergeCell ref="A36:C36"/>
    <mergeCell ref="M32:P32"/>
    <mergeCell ref="E32:H32"/>
    <mergeCell ref="A37:C37"/>
    <mergeCell ref="E37:H37"/>
    <mergeCell ref="I37:L37"/>
    <mergeCell ref="M37:P37"/>
    <mergeCell ref="A34:C34"/>
    <mergeCell ref="E34:H34"/>
    <mergeCell ref="D34:D37"/>
    <mergeCell ref="Q35:T35"/>
    <mergeCell ref="I35:L35"/>
    <mergeCell ref="Q33:T33"/>
    <mergeCell ref="M33:P33"/>
    <mergeCell ref="E33:H33"/>
    <mergeCell ref="I32:L32"/>
    <mergeCell ref="I33:L33"/>
    <mergeCell ref="Q32:T32"/>
    <mergeCell ref="M31:P31"/>
    <mergeCell ref="Q31:T31"/>
    <mergeCell ref="M29:P29"/>
    <mergeCell ref="Q29:T29"/>
    <mergeCell ref="I29:L29"/>
    <mergeCell ref="Q30:T30"/>
  </mergeCells>
  <phoneticPr fontId="14" type="noConversion"/>
  <printOptions horizontalCentered="1"/>
  <pageMargins left="0.39370078740157483" right="0.39370078740157483" top="1.1811023622047245" bottom="0.39370078740157483" header="0.19685039370078741" footer="0.19685039370078741"/>
  <pageSetup paperSize="9" scale="41" fitToHeight="0" orientation="landscape" horizontalDpi="300" verticalDpi="300" r:id="rId1"/>
  <headerFooter>
    <oddHeader>&amp;C&amp;G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6</vt:i4>
      </vt:variant>
    </vt:vector>
  </HeadingPairs>
  <TitlesOfParts>
    <vt:vector size="9" baseType="lpstr">
      <vt:lpstr>PLANILHA</vt:lpstr>
      <vt:lpstr>RESUMO</vt:lpstr>
      <vt:lpstr>CRONOGRAMA</vt:lpstr>
      <vt:lpstr>CRONOGRAMA!Area_de_impressao</vt:lpstr>
      <vt:lpstr>PLANILHA!Area_de_impressao</vt:lpstr>
      <vt:lpstr>RESUMO!Area_de_impressao</vt:lpstr>
      <vt:lpstr>CRONOGRAMA!Titulos_de_impressao</vt:lpstr>
      <vt:lpstr>PLANILHA!Titulos_de_impressao</vt:lpstr>
      <vt:lpstr>RESUMO!Titulos_de_impressao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Usuarios</dc:creator>
  <cp:lastModifiedBy>Licitação01</cp:lastModifiedBy>
  <cp:lastPrinted>2021-02-18T20:54:07Z</cp:lastPrinted>
  <dcterms:created xsi:type="dcterms:W3CDTF">1999-12-11T18:56:45Z</dcterms:created>
  <dcterms:modified xsi:type="dcterms:W3CDTF">2021-02-24T20:35:47Z</dcterms:modified>
</cp:coreProperties>
</file>