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 tabRatio="428"/>
  </bookViews>
  <sheets>
    <sheet name="PROPOSTA" sheetId="13" r:id="rId1"/>
  </sheets>
  <definedNames>
    <definedName name="_xlnm.Print_Area" localSheetId="0">PROPOSTA!$A$1:$K$88</definedName>
    <definedName name="_xlnm.Print_Titles" localSheetId="0">PROPOSTA!$1:$5</definedName>
  </definedNames>
  <calcPr calcId="181029"/>
</workbook>
</file>

<file path=xl/calcChain.xml><?xml version="1.0" encoding="utf-8"?>
<calcChain xmlns="http://schemas.openxmlformats.org/spreadsheetml/2006/main">
  <c r="G85" i="13"/>
  <c r="I85" s="1"/>
  <c r="F85"/>
  <c r="H85" s="1"/>
  <c r="J85" s="1"/>
  <c r="K85" s="1"/>
  <c r="G34"/>
  <c r="I34" s="1"/>
  <c r="F34"/>
  <c r="H34" s="1"/>
  <c r="J5"/>
  <c r="J34" l="1"/>
  <c r="K34" s="1"/>
</calcChain>
</file>

<file path=xl/sharedStrings.xml><?xml version="1.0" encoding="utf-8"?>
<sst xmlns="http://schemas.openxmlformats.org/spreadsheetml/2006/main" count="275" uniqueCount="217">
  <si>
    <t>ITEM</t>
  </si>
  <si>
    <t>DISCRIMINAÇÃO DOS SERVIÇOS</t>
  </si>
  <si>
    <t>1.1</t>
  </si>
  <si>
    <t>1.2</t>
  </si>
  <si>
    <t>2.1</t>
  </si>
  <si>
    <t>2.2</t>
  </si>
  <si>
    <t>2.3</t>
  </si>
  <si>
    <t>2.4</t>
  </si>
  <si>
    <t>3.1</t>
  </si>
  <si>
    <t>4.1</t>
  </si>
  <si>
    <t>5.1</t>
  </si>
  <si>
    <t>6.1</t>
  </si>
  <si>
    <t>7.1</t>
  </si>
  <si>
    <t>INSTALAÇÕES HIDRÁULICAS</t>
  </si>
  <si>
    <t>8.1</t>
  </si>
  <si>
    <t>9.1</t>
  </si>
  <si>
    <t>3.2</t>
  </si>
  <si>
    <t>7.2</t>
  </si>
  <si>
    <t>7.3</t>
  </si>
  <si>
    <t>PINTURAS</t>
  </si>
  <si>
    <t>2.5</t>
  </si>
  <si>
    <t>SERVIÇOS COMPLEMENTARES</t>
  </si>
  <si>
    <t>1.3</t>
  </si>
  <si>
    <t>%</t>
  </si>
  <si>
    <t>5.2</t>
  </si>
  <si>
    <t>8.2</t>
  </si>
  <si>
    <t>8.3</t>
  </si>
  <si>
    <t>8.4</t>
  </si>
  <si>
    <t>7.4</t>
  </si>
  <si>
    <t>6.2</t>
  </si>
  <si>
    <t>INSTALAÇÕES ELÉTRICAS / TELEFONICAS</t>
  </si>
  <si>
    <t>M2</t>
  </si>
  <si>
    <t>M3</t>
  </si>
  <si>
    <t>M</t>
  </si>
  <si>
    <t>UN</t>
  </si>
  <si>
    <t>VALOR TOTAL DA OBRA</t>
  </si>
  <si>
    <t>SUZANÁPOLIS/SP</t>
  </si>
  <si>
    <t>OBJETO:</t>
  </si>
  <si>
    <t>MUNICÍPIO:</t>
  </si>
  <si>
    <t>PROPONENTE:</t>
  </si>
  <si>
    <t>PREFEITURA MUNICIPAL DE SUZANÁPOLIS</t>
  </si>
  <si>
    <t>ÁREA DE CONSTRUÇÃO</t>
  </si>
  <si>
    <t>VALOR OBRA POR M2</t>
  </si>
  <si>
    <t>BDI (%) T.C.U.</t>
  </si>
  <si>
    <t>PAREDES DE ELEVAÇÃO, MURETAS E DIVISÓRIAS</t>
  </si>
  <si>
    <t>SUB-TOTAL</t>
  </si>
  <si>
    <t>ESGOTO</t>
  </si>
  <si>
    <t>DRENAGEM PLUVIAL</t>
  </si>
  <si>
    <t>ÁGUA FRIA - PVC E METAIS SANITÁRIOS</t>
  </si>
  <si>
    <t>LOUÇAS SANITÁRIAS E BANCADAS</t>
  </si>
  <si>
    <t>6.3</t>
  </si>
  <si>
    <t>UNITÁRIO MATERIAL</t>
  </si>
  <si>
    <t>QUANTIDADE</t>
  </si>
  <si>
    <t>UNIDADE</t>
  </si>
  <si>
    <t>TOTAL GERAL</t>
  </si>
  <si>
    <t>6.4</t>
  </si>
  <si>
    <t>6.5</t>
  </si>
  <si>
    <t>REFORMA DO TERMINAL RODOVIÁRIO</t>
  </si>
  <si>
    <t>1.4</t>
  </si>
  <si>
    <t>1.5</t>
  </si>
  <si>
    <t>03.01.020</t>
  </si>
  <si>
    <t>03.04.020</t>
  </si>
  <si>
    <t>04.09.040</t>
  </si>
  <si>
    <t>TX</t>
  </si>
  <si>
    <t>TAXA DE MOBILIZAÇÃO E DESMOBILIZAÇÃO de equipamentos para execução de estaca pré-moldada</t>
  </si>
  <si>
    <t>12.04.010</t>
  </si>
  <si>
    <t>12.04.020</t>
  </si>
  <si>
    <t>DEMOLIÇÃO manual de concreto simples - REFORÇO FUNDAÇÃO</t>
  </si>
  <si>
    <t>DEMOLIÇÃO manual de revestimento cerâmico, incluindo a base - LANCHONETE</t>
  </si>
  <si>
    <t>06.02.020</t>
  </si>
  <si>
    <t>REATERRO MANUAL apiloado sem controle de compactação</t>
  </si>
  <si>
    <t>11.01.100</t>
  </si>
  <si>
    <t>11.16.020</t>
  </si>
  <si>
    <t>LASTRO de pedra britada E=5cm</t>
  </si>
  <si>
    <t>ESQUADRIAS METÁLICAS</t>
  </si>
  <si>
    <t>03.01.220</t>
  </si>
  <si>
    <t>1.6</t>
  </si>
  <si>
    <t>1.7</t>
  </si>
  <si>
    <t>DEMOLIÇÃO mecanizada de concreto simples, inclusive fragmentação, carregamento, transporte até 1 quilômetro e descarregamento - PLATAFORMA</t>
  </si>
  <si>
    <t>ESCAVAÇÃO MANUAL solo 1ª e 2ª vala ou cava até 1,50m</t>
  </si>
  <si>
    <t>06.12.020</t>
  </si>
  <si>
    <t>06.14.020</t>
  </si>
  <si>
    <t>CARGA MANUAL de solo</t>
  </si>
  <si>
    <t>1.8</t>
  </si>
  <si>
    <t>2.6</t>
  </si>
  <si>
    <t>2.7</t>
  </si>
  <si>
    <t>09.01.020</t>
  </si>
  <si>
    <t>FORMA de madeira comum para fundação</t>
  </si>
  <si>
    <t>KG</t>
  </si>
  <si>
    <t>10.02.020</t>
  </si>
  <si>
    <t>CONCRETO usinado Fck 20 MPa</t>
  </si>
  <si>
    <t>LANÇAMENTO, espalhamento e adensamento de concreto ou massa em lastro e/ou enchimento</t>
  </si>
  <si>
    <t>2.8</t>
  </si>
  <si>
    <t>11.16.220</t>
  </si>
  <si>
    <t>NIVELAMENTO de piso em concreto com acabadora de superfície</t>
  </si>
  <si>
    <t>ARMADURA em tela soldada de aço - DUPLA - PLATAFORMA</t>
  </si>
  <si>
    <t>11.18.040</t>
  </si>
  <si>
    <t>ESTACA pré-moldada de concreto até 20 toneladas - ESTACA DE REAÇÃO</t>
  </si>
  <si>
    <t>55.01.030</t>
  </si>
  <si>
    <t>PISOS - INTERNOS E EXTERNOS</t>
  </si>
  <si>
    <t>40.04.450</t>
  </si>
  <si>
    <t>TOMADA 2P+T de 10 A - 250 V, completa</t>
  </si>
  <si>
    <t>RELÉ fotoelétrico 50/60Hz 110/220V - 1200VA - completo</t>
  </si>
  <si>
    <t>40.11.010</t>
  </si>
  <si>
    <t>40.20.120</t>
  </si>
  <si>
    <t>41.20.130</t>
  </si>
  <si>
    <t>REPARO de trincas rasas até 5 mm de largura, na massa</t>
  </si>
  <si>
    <t>33.01.280</t>
  </si>
  <si>
    <t>33.05.330</t>
  </si>
  <si>
    <t>33.06.020</t>
  </si>
  <si>
    <t>33.07.102</t>
  </si>
  <si>
    <t>33.10.010</t>
  </si>
  <si>
    <t>37.13.800</t>
  </si>
  <si>
    <t>MINIDISJUNTOR termomagnético, unipolar 127/220V 10A até 32A</t>
  </si>
  <si>
    <t>MINIDISJUNTOR termomagnético, bipolar 127/220V 10A até 32A</t>
  </si>
  <si>
    <t>37.13.840</t>
  </si>
  <si>
    <t>RECOLOCAÇÃO de lâmpada</t>
  </si>
  <si>
    <t>LIMPEZA de caixa d´água até 1000 litros</t>
  </si>
  <si>
    <t>48.20.020</t>
  </si>
  <si>
    <t>TINTA ACRÍLICA em massa, inclusive preparo PAREDES E MUROS</t>
  </si>
  <si>
    <t>RETIRADA de folha de esquadria metálica</t>
  </si>
  <si>
    <t>04.09.060</t>
  </si>
  <si>
    <t>RETIRADA de batente, comrrimão ou peças linearea metálicas, chumbados</t>
  </si>
  <si>
    <t>CANTONEIRA de acabamento em PVC</t>
  </si>
  <si>
    <t>21.20.460</t>
  </si>
  <si>
    <t>DIVISÓRIA em placas de granito com espessura de 3cm - REPARO</t>
  </si>
  <si>
    <t>14.30.010</t>
  </si>
  <si>
    <t>55.01.070</t>
  </si>
  <si>
    <t>LIMPEZA e desobstrução de canaletas, tubulações de águas pluviais</t>
  </si>
  <si>
    <t>55.02.050</t>
  </si>
  <si>
    <t>PLACA cega para caixa 4"x2"</t>
  </si>
  <si>
    <t>37.03.200</t>
  </si>
  <si>
    <t>QUADRO de distribuição universal de embutir, para disjuntores DIN - REPARO</t>
  </si>
  <si>
    <t>BACIA sifonada de louça sem tampa - 6 litros</t>
  </si>
  <si>
    <t>44.01.050</t>
  </si>
  <si>
    <t>44.01.200</t>
  </si>
  <si>
    <t>MICTÓRIO de louça sifonado aspirante</t>
  </si>
  <si>
    <t>30.08.060</t>
  </si>
  <si>
    <t>BACIA sifonada de louça para pessoas com mobilidade reduzida - cap. 6 litros</t>
  </si>
  <si>
    <t>SIFÃO plástico sanfonado universal Ø 1"</t>
  </si>
  <si>
    <t>44.20.010</t>
  </si>
  <si>
    <t>ENGATE flexível de PVC Ø 1/2"</t>
  </si>
  <si>
    <t>44.20.110</t>
  </si>
  <si>
    <t>44.20.230</t>
  </si>
  <si>
    <t>TUBO DE LIGAÇÃO para bacia sanitária sanfonado universal com spud</t>
  </si>
  <si>
    <t>TAMPA de plástico para bacia sanitária</t>
  </si>
  <si>
    <t>44.20.280</t>
  </si>
  <si>
    <t>DISPENSER papel higiênico em ABS para rolão 300/600 metros com visor</t>
  </si>
  <si>
    <t>44.03.050</t>
  </si>
  <si>
    <t>44.03.130</t>
  </si>
  <si>
    <t>SABONETEIRA tipo dispenser para refil de 800ml</t>
  </si>
  <si>
    <t>DUCHA higiênica cromada</t>
  </si>
  <si>
    <t>44.03.360</t>
  </si>
  <si>
    <t>44.03.315</t>
  </si>
  <si>
    <t>TORNEIRA de mesa com bica móvel</t>
  </si>
  <si>
    <t>44.03.180</t>
  </si>
  <si>
    <t>DISPENSER toalheiro em ABS para folhas</t>
  </si>
  <si>
    <t>44.03.380</t>
  </si>
  <si>
    <t>TORNEIRA curta com rosca uso geral em latão fundido sem acabamento Ø 3/4"</t>
  </si>
  <si>
    <t>44.20.130</t>
  </si>
  <si>
    <t>TUBO DE LIGAÇÃO para mictório Ø 1/2"</t>
  </si>
  <si>
    <t>VÁLVULA de mictório padrão vazão automática Ø 3/4"</t>
  </si>
  <si>
    <t>47.04.100</t>
  </si>
  <si>
    <t>24.02.060</t>
  </si>
  <si>
    <t>PORTÃO de abrir em chapa sob medida</t>
  </si>
  <si>
    <t>LIMPEZA complementa e especial de piso com produtos químicos - GRANILITE</t>
  </si>
  <si>
    <t>VERNIZ em superfície de madeira PORTA</t>
  </si>
  <si>
    <t>ACRÍLICO para quadras e pisos cimentados - PISO DE ACESSO</t>
  </si>
  <si>
    <t>ESMALTE a base de água em estrutura metálica PORTAS E GUARDACORPO</t>
  </si>
  <si>
    <t>7.5</t>
  </si>
  <si>
    <t>7.6</t>
  </si>
  <si>
    <t>7.7</t>
  </si>
  <si>
    <t>8.1.1</t>
  </si>
  <si>
    <t>8.1.2</t>
  </si>
  <si>
    <t>8.1.3</t>
  </si>
  <si>
    <t>8.1.4</t>
  </si>
  <si>
    <t>8.1.5</t>
  </si>
  <si>
    <t>SUB-ITEM</t>
  </si>
  <si>
    <t>8.2.1</t>
  </si>
  <si>
    <t>8.2.2</t>
  </si>
  <si>
    <t>8.2.3</t>
  </si>
  <si>
    <t>8.2.4</t>
  </si>
  <si>
    <t>8.2.5</t>
  </si>
  <si>
    <t>8.2.6</t>
  </si>
  <si>
    <t>8.3.1</t>
  </si>
  <si>
    <t>8.3.2</t>
  </si>
  <si>
    <t>8.3.3</t>
  </si>
  <si>
    <t>8.3.4</t>
  </si>
  <si>
    <t>8.3.5</t>
  </si>
  <si>
    <t>8.4.1</t>
  </si>
  <si>
    <t>MATERIAIS</t>
  </si>
  <si>
    <t>MDO + EQUIPAMENTO</t>
  </si>
  <si>
    <t>ENDEREÇO:</t>
  </si>
  <si>
    <t>DATA-BASE:</t>
  </si>
  <si>
    <t>AV. ANTONIO JESUS PASTORELLI, S/Nº</t>
  </si>
  <si>
    <t>BAIRRO:</t>
  </si>
  <si>
    <t>JARDIM OTÁVIO</t>
  </si>
  <si>
    <t>FONTE RECURSOS:</t>
  </si>
  <si>
    <t>RECURSOS PRÓPRIOS</t>
  </si>
  <si>
    <t>18.08.090</t>
  </si>
  <si>
    <t>REVESTIMENTO PORCELNATO esmaltado acetinado, assentado com argamassa colante industrializada, rejuntado</t>
  </si>
  <si>
    <t>SERVIÇOS PRELIMINARES E GERAIS</t>
  </si>
  <si>
    <t>UNITÁRIO                     MÃO DE OBRA</t>
  </si>
  <si>
    <t>TOTAL                    MATERIAL (R$)</t>
  </si>
  <si>
    <t>TOTAL                        MÃO DE OBRA</t>
  </si>
  <si>
    <t>TOTAL                           GERAL</t>
  </si>
  <si>
    <t>CÓD.FONTE</t>
  </si>
  <si>
    <t>INFRA-ESTRUTURA / RADIER - REFORÇO DA FUNDAÇÃO E PLATAFORMA</t>
  </si>
  <si>
    <t>PROPOSTA ORÇAMENTÁRIA</t>
  </si>
  <si>
    <t>EMPRESA:</t>
  </si>
  <si>
    <t>4.2</t>
  </si>
  <si>
    <t>25.02.221</t>
  </si>
  <si>
    <t>PORTA veneziana de abrir em ALUMÍNIO - cor branco</t>
  </si>
  <si>
    <t>9.2</t>
  </si>
  <si>
    <t>55.01.140</t>
  </si>
  <si>
    <t>LIMPEZA de superfície com hidrojateamento - CALÇADAS</t>
  </si>
  <si>
    <t>LIMPEZA final de obra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</si>
</sst>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(&quot;R$&quot;* #,##0.00_);_(&quot;R$&quot;* \(#,##0.00\);_(&quot;R$&quot;* &quot;-&quot;??_);_(@_)"/>
    <numFmt numFmtId="167" formatCode="0.00000%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66" fontId="6" fillId="0" borderId="0" xfId="0" applyNumberFormat="1" applyFont="1" applyFill="1" applyBorder="1" applyAlignment="1" applyProtection="1">
      <alignment horizontal="center" vertical="center" wrapText="1"/>
    </xf>
    <xf numFmtId="166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7" fillId="0" borderId="2" xfId="1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/>
    </xf>
    <xf numFmtId="3" fontId="3" fillId="0" borderId="2" xfId="1" applyNumberFormat="1" applyFont="1" applyFill="1" applyBorder="1" applyAlignment="1">
      <alignment horizontal="right" vertical="center"/>
    </xf>
    <xf numFmtId="14" fontId="3" fillId="0" borderId="2" xfId="1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44" fontId="6" fillId="0" borderId="2" xfId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10" fontId="6" fillId="0" borderId="2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1" applyNumberFormat="1" applyFont="1" applyFill="1" applyBorder="1" applyAlignment="1">
      <alignment horizontal="center" vertical="center" wrapText="1"/>
    </xf>
    <xf numFmtId="44" fontId="6" fillId="0" borderId="10" xfId="1" applyNumberFormat="1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10" fontId="6" fillId="0" borderId="2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left" vertical="center"/>
    </xf>
    <xf numFmtId="0" fontId="3" fillId="0" borderId="6" xfId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44" fontId="6" fillId="0" borderId="6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10" fontId="6" fillId="0" borderId="7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center" vertical="center" wrapText="1"/>
    </xf>
    <xf numFmtId="4" fontId="6" fillId="0" borderId="32" xfId="1" applyNumberFormat="1" applyFont="1" applyFill="1" applyBorder="1" applyAlignment="1">
      <alignment horizontal="center" vertical="center" wrapText="1"/>
    </xf>
    <xf numFmtId="44" fontId="6" fillId="0" borderId="32" xfId="1" applyNumberFormat="1" applyFont="1" applyFill="1" applyBorder="1" applyAlignment="1">
      <alignment horizontal="center" vertical="center" wrapText="1"/>
    </xf>
    <xf numFmtId="165" fontId="6" fillId="0" borderId="32" xfId="1" applyNumberFormat="1" applyFont="1" applyFill="1" applyBorder="1" applyAlignment="1">
      <alignment horizontal="center" vertical="center" wrapText="1"/>
    </xf>
    <xf numFmtId="10" fontId="6" fillId="0" borderId="3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4" fontId="6" fillId="0" borderId="6" xfId="1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4" fontId="6" fillId="0" borderId="10" xfId="1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right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4" fontId="8" fillId="0" borderId="0" xfId="1" applyNumberFormat="1" applyFont="1" applyFill="1" applyBorder="1" applyAlignment="1" applyProtection="1">
      <alignment horizontal="right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 applyProtection="1">
      <alignment horizontal="center" vertical="center" wrapText="1"/>
    </xf>
    <xf numFmtId="166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44" fontId="8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4" fontId="11" fillId="0" borderId="1" xfId="1" applyNumberFormat="1" applyFont="1" applyFill="1" applyBorder="1" applyAlignment="1">
      <alignment horizontal="right" vertical="center" wrapText="1"/>
    </xf>
    <xf numFmtId="44" fontId="11" fillId="0" borderId="23" xfId="1" applyNumberFormat="1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center" vertical="center" wrapText="1"/>
    </xf>
    <xf numFmtId="10" fontId="6" fillId="0" borderId="3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4" fontId="11" fillId="0" borderId="4" xfId="1" applyNumberFormat="1" applyFont="1" applyFill="1" applyBorder="1" applyAlignment="1">
      <alignment horizontal="right" vertical="center" wrapText="1"/>
    </xf>
    <xf numFmtId="4" fontId="11" fillId="0" borderId="24" xfId="1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 applyProtection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right" vertical="center" wrapText="1"/>
    </xf>
    <xf numFmtId="4" fontId="11" fillId="0" borderId="0" xfId="1" applyNumberFormat="1" applyFont="1" applyFill="1" applyBorder="1" applyAlignment="1">
      <alignment horizontal="right" vertical="center" wrapText="1"/>
    </xf>
    <xf numFmtId="4" fontId="11" fillId="0" borderId="25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164" fontId="9" fillId="0" borderId="1" xfId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right" vertical="center"/>
    </xf>
    <xf numFmtId="164" fontId="3" fillId="0" borderId="5" xfId="1" applyFont="1" applyFill="1" applyBorder="1" applyAlignment="1">
      <alignment horizontal="right" vertical="center"/>
    </xf>
    <xf numFmtId="164" fontId="3" fillId="0" borderId="6" xfId="1" applyFont="1" applyFill="1" applyBorder="1" applyAlignment="1">
      <alignment horizontal="right" vertical="center"/>
    </xf>
    <xf numFmtId="164" fontId="3" fillId="0" borderId="8" xfId="1" applyFont="1" applyFill="1" applyBorder="1" applyAlignment="1">
      <alignment horizontal="right" vertical="center"/>
    </xf>
    <xf numFmtId="164" fontId="3" fillId="0" borderId="2" xfId="1" applyFont="1" applyFill="1" applyBorder="1" applyAlignment="1">
      <alignment horizontal="right" vertical="center"/>
    </xf>
    <xf numFmtId="0" fontId="3" fillId="0" borderId="6" xfId="1" applyNumberFormat="1" applyFont="1" applyFill="1" applyBorder="1" applyAlignment="1">
      <alignment horizontal="right" vertical="center"/>
    </xf>
    <xf numFmtId="3" fontId="6" fillId="0" borderId="21" xfId="1" applyNumberFormat="1" applyFont="1" applyFill="1" applyBorder="1" applyAlignment="1">
      <alignment horizontal="center" vertical="center"/>
    </xf>
    <xf numFmtId="3" fontId="6" fillId="0" borderId="29" xfId="1" applyNumberFormat="1" applyFont="1" applyFill="1" applyBorder="1" applyAlignment="1">
      <alignment horizontal="center" vertical="center"/>
    </xf>
    <xf numFmtId="2" fontId="7" fillId="0" borderId="22" xfId="1" applyNumberFormat="1" applyFont="1" applyFill="1" applyBorder="1" applyAlignment="1">
      <alignment horizontal="right" vertical="center"/>
    </xf>
    <xf numFmtId="2" fontId="7" fillId="0" borderId="25" xfId="1" applyNumberFormat="1" applyFont="1" applyFill="1" applyBorder="1" applyAlignment="1">
      <alignment horizontal="right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18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left" vertical="center"/>
    </xf>
    <xf numFmtId="0" fontId="7" fillId="0" borderId="17" xfId="1" applyNumberFormat="1" applyFont="1" applyFill="1" applyBorder="1" applyAlignment="1">
      <alignment horizontal="left" vertical="center"/>
    </xf>
    <xf numFmtId="0" fontId="7" fillId="0" borderId="19" xfId="1" applyNumberFormat="1" applyFont="1" applyFill="1" applyBorder="1" applyAlignment="1">
      <alignment horizontal="left" vertical="center"/>
    </xf>
    <xf numFmtId="0" fontId="7" fillId="0" borderId="12" xfId="1" applyNumberFormat="1" applyFont="1" applyFill="1" applyBorder="1" applyAlignment="1">
      <alignment horizontal="left" vertical="center"/>
    </xf>
    <xf numFmtId="0" fontId="7" fillId="0" borderId="14" xfId="1" applyNumberFormat="1" applyFont="1" applyFill="1" applyBorder="1" applyAlignment="1">
      <alignment horizontal="left" vertical="center"/>
    </xf>
    <xf numFmtId="0" fontId="7" fillId="0" borderId="15" xfId="1" applyNumberFormat="1" applyFont="1" applyFill="1" applyBorder="1" applyAlignment="1">
      <alignment horizontal="left" vertical="center"/>
    </xf>
    <xf numFmtId="14" fontId="7" fillId="0" borderId="12" xfId="1" applyNumberFormat="1" applyFont="1" applyFill="1" applyBorder="1" applyAlignment="1">
      <alignment horizontal="left" vertical="center"/>
    </xf>
    <xf numFmtId="14" fontId="7" fillId="0" borderId="14" xfId="1" applyNumberFormat="1" applyFont="1" applyFill="1" applyBorder="1" applyAlignment="1">
      <alignment horizontal="left" vertical="center"/>
    </xf>
    <xf numFmtId="14" fontId="7" fillId="0" borderId="15" xfId="1" applyNumberFormat="1" applyFont="1" applyFill="1" applyBorder="1" applyAlignment="1">
      <alignment horizontal="left" vertical="center"/>
    </xf>
    <xf numFmtId="2" fontId="7" fillId="0" borderId="13" xfId="0" applyNumberFormat="1" applyFont="1" applyFill="1" applyBorder="1" applyAlignment="1">
      <alignment horizontal="left" vertical="center"/>
    </xf>
    <xf numFmtId="2" fontId="7" fillId="0" borderId="16" xfId="0" applyNumberFormat="1" applyFont="1" applyFill="1" applyBorder="1" applyAlignment="1">
      <alignment horizontal="left" vertical="center"/>
    </xf>
    <xf numFmtId="2" fontId="7" fillId="0" borderId="2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right" vertical="center"/>
    </xf>
    <xf numFmtId="164" fontId="3" fillId="0" borderId="10" xfId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44" fontId="7" fillId="0" borderId="30" xfId="0" applyNumberFormat="1" applyFont="1" applyFill="1" applyBorder="1" applyAlignment="1">
      <alignment horizontal="center" vertical="center"/>
    </xf>
    <xf numFmtId="44" fontId="7" fillId="0" borderId="26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CC"/>
      <color rgb="FF99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view="pageBreakPreview" topLeftCell="A76" zoomScaleNormal="100" zoomScaleSheetLayoutView="100" workbookViewId="0">
      <selection activeCell="C78" sqref="C78"/>
    </sheetView>
  </sheetViews>
  <sheetFormatPr defaultColWidth="9.140625" defaultRowHeight="12.75"/>
  <cols>
    <col min="1" max="1" width="7.7109375" style="13" customWidth="1"/>
    <col min="2" max="2" width="12.7109375" style="4" customWidth="1"/>
    <col min="3" max="3" width="65.7109375" style="1" customWidth="1"/>
    <col min="4" max="4" width="10.7109375" style="13" customWidth="1"/>
    <col min="5" max="5" width="14.7109375" style="9" customWidth="1"/>
    <col min="6" max="7" width="18.7109375" style="9" customWidth="1"/>
    <col min="8" max="9" width="22.7109375" style="9" customWidth="1"/>
    <col min="10" max="10" width="22.7109375" style="2" customWidth="1"/>
    <col min="11" max="11" width="12.7109375" style="3" customWidth="1"/>
    <col min="12" max="16384" width="9.140625" style="1"/>
  </cols>
  <sheetData>
    <row r="1" spans="1:11" s="19" customFormat="1" ht="50.1" customHeight="1">
      <c r="A1" s="120" t="s">
        <v>208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11" customFormat="1" ht="20.100000000000001" customHeight="1">
      <c r="A2" s="122" t="s">
        <v>37</v>
      </c>
      <c r="B2" s="123"/>
      <c r="C2" s="48" t="s">
        <v>57</v>
      </c>
      <c r="D2" s="126" t="s">
        <v>192</v>
      </c>
      <c r="E2" s="126"/>
      <c r="F2" s="133" t="s">
        <v>194</v>
      </c>
      <c r="G2" s="134"/>
      <c r="H2" s="135"/>
      <c r="I2" s="49" t="s">
        <v>197</v>
      </c>
      <c r="J2" s="131" t="s">
        <v>198</v>
      </c>
      <c r="K2" s="132"/>
    </row>
    <row r="3" spans="1:11" s="11" customFormat="1" ht="20.100000000000001" customHeight="1">
      <c r="A3" s="124" t="s">
        <v>38</v>
      </c>
      <c r="B3" s="125"/>
      <c r="C3" s="20" t="s">
        <v>36</v>
      </c>
      <c r="D3" s="121" t="s">
        <v>195</v>
      </c>
      <c r="E3" s="121"/>
      <c r="F3" s="136" t="s">
        <v>196</v>
      </c>
      <c r="G3" s="137"/>
      <c r="H3" s="138"/>
      <c r="I3" s="22"/>
      <c r="J3" s="127"/>
      <c r="K3" s="128"/>
    </row>
    <row r="4" spans="1:11" s="11" customFormat="1" ht="20.100000000000001" customHeight="1">
      <c r="A4" s="124" t="s">
        <v>39</v>
      </c>
      <c r="B4" s="125"/>
      <c r="C4" s="20" t="s">
        <v>40</v>
      </c>
      <c r="D4" s="121" t="s">
        <v>193</v>
      </c>
      <c r="E4" s="121"/>
      <c r="F4" s="139">
        <v>44249</v>
      </c>
      <c r="G4" s="140"/>
      <c r="H4" s="141"/>
      <c r="I4" s="23" t="s">
        <v>41</v>
      </c>
      <c r="J4" s="129">
        <v>450</v>
      </c>
      <c r="K4" s="130"/>
    </row>
    <row r="5" spans="1:11" s="11" customFormat="1" ht="20.100000000000001" customHeight="1">
      <c r="A5" s="147" t="s">
        <v>209</v>
      </c>
      <c r="B5" s="148"/>
      <c r="C5" s="21"/>
      <c r="D5" s="149" t="s">
        <v>43</v>
      </c>
      <c r="E5" s="149"/>
      <c r="F5" s="142"/>
      <c r="G5" s="143"/>
      <c r="H5" s="144"/>
      <c r="I5" s="24" t="s">
        <v>42</v>
      </c>
      <c r="J5" s="150">
        <f>J87/J4</f>
        <v>0</v>
      </c>
      <c r="K5" s="151"/>
    </row>
    <row r="6" spans="1:11" ht="30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s="12" customFormat="1" ht="30" customHeight="1">
      <c r="A7" s="26" t="s">
        <v>0</v>
      </c>
      <c r="B7" s="26" t="s">
        <v>206</v>
      </c>
      <c r="C7" s="26" t="s">
        <v>1</v>
      </c>
      <c r="D7" s="26" t="s">
        <v>53</v>
      </c>
      <c r="E7" s="44" t="s">
        <v>52</v>
      </c>
      <c r="F7" s="44" t="s">
        <v>51</v>
      </c>
      <c r="G7" s="44" t="s">
        <v>202</v>
      </c>
      <c r="H7" s="44" t="s">
        <v>203</v>
      </c>
      <c r="I7" s="44" t="s">
        <v>204</v>
      </c>
      <c r="J7" s="18" t="s">
        <v>205</v>
      </c>
      <c r="K7" s="45" t="s">
        <v>23</v>
      </c>
    </row>
    <row r="8" spans="1:11" s="10" customFormat="1" ht="30" customHeight="1">
      <c r="A8" s="10">
        <v>1</v>
      </c>
      <c r="B8" s="25"/>
      <c r="C8" s="145" t="s">
        <v>201</v>
      </c>
      <c r="D8" s="145"/>
      <c r="E8" s="145"/>
      <c r="F8" s="145"/>
      <c r="G8" s="145"/>
      <c r="H8" s="145"/>
      <c r="I8" s="145"/>
      <c r="J8" s="145"/>
      <c r="K8" s="145"/>
    </row>
    <row r="9" spans="1:11" s="7" customFormat="1" ht="30" customHeight="1">
      <c r="A9" s="50" t="s">
        <v>2</v>
      </c>
      <c r="B9" s="51" t="s">
        <v>60</v>
      </c>
      <c r="C9" s="52" t="s">
        <v>67</v>
      </c>
      <c r="D9" s="53" t="s">
        <v>32</v>
      </c>
      <c r="E9" s="54">
        <v>3.7</v>
      </c>
      <c r="F9" s="55"/>
      <c r="G9" s="55"/>
      <c r="H9" s="55"/>
      <c r="I9" s="55"/>
      <c r="J9" s="56"/>
      <c r="K9" s="57"/>
    </row>
    <row r="10" spans="1:11" s="7" customFormat="1" ht="30" customHeight="1">
      <c r="A10" s="28" t="s">
        <v>3</v>
      </c>
      <c r="B10" s="47" t="s">
        <v>75</v>
      </c>
      <c r="C10" s="30" t="s">
        <v>78</v>
      </c>
      <c r="D10" s="31" t="s">
        <v>32</v>
      </c>
      <c r="E10" s="32">
        <v>5.5</v>
      </c>
      <c r="F10" s="33"/>
      <c r="G10" s="33"/>
      <c r="H10" s="33"/>
      <c r="I10" s="33"/>
      <c r="J10" s="34"/>
      <c r="K10" s="35"/>
    </row>
    <row r="11" spans="1:11" s="7" customFormat="1" ht="30" customHeight="1">
      <c r="A11" s="28" t="s">
        <v>22</v>
      </c>
      <c r="B11" s="29" t="s">
        <v>61</v>
      </c>
      <c r="C11" s="30" t="s">
        <v>68</v>
      </c>
      <c r="D11" s="31" t="s">
        <v>31</v>
      </c>
      <c r="E11" s="32">
        <v>36.799999999999997</v>
      </c>
      <c r="F11" s="33"/>
      <c r="G11" s="33"/>
      <c r="H11" s="33"/>
      <c r="I11" s="33"/>
      <c r="J11" s="34"/>
      <c r="K11" s="35"/>
    </row>
    <row r="12" spans="1:11" s="7" customFormat="1" ht="30" customHeight="1">
      <c r="A12" s="28" t="s">
        <v>58</v>
      </c>
      <c r="B12" s="29" t="s">
        <v>62</v>
      </c>
      <c r="C12" s="30" t="s">
        <v>120</v>
      </c>
      <c r="D12" s="31" t="s">
        <v>34</v>
      </c>
      <c r="E12" s="32">
        <v>2</v>
      </c>
      <c r="F12" s="33"/>
      <c r="G12" s="33"/>
      <c r="H12" s="33"/>
      <c r="I12" s="33"/>
      <c r="J12" s="34"/>
      <c r="K12" s="35"/>
    </row>
    <row r="13" spans="1:11" s="7" customFormat="1" ht="30" customHeight="1">
      <c r="A13" s="28" t="s">
        <v>59</v>
      </c>
      <c r="B13" s="29" t="s">
        <v>121</v>
      </c>
      <c r="C13" s="30" t="s">
        <v>122</v>
      </c>
      <c r="D13" s="31" t="s">
        <v>33</v>
      </c>
      <c r="E13" s="32">
        <v>10.4</v>
      </c>
      <c r="F13" s="33"/>
      <c r="G13" s="33"/>
      <c r="H13" s="33"/>
      <c r="I13" s="33"/>
      <c r="J13" s="34"/>
      <c r="K13" s="35"/>
    </row>
    <row r="14" spans="1:11" s="7" customFormat="1" ht="30" customHeight="1">
      <c r="A14" s="28" t="s">
        <v>76</v>
      </c>
      <c r="B14" s="47" t="s">
        <v>69</v>
      </c>
      <c r="C14" s="30" t="s">
        <v>79</v>
      </c>
      <c r="D14" s="31" t="s">
        <v>32</v>
      </c>
      <c r="E14" s="32">
        <v>9</v>
      </c>
      <c r="F14" s="33"/>
      <c r="G14" s="33"/>
      <c r="H14" s="33"/>
      <c r="I14" s="33"/>
      <c r="J14" s="34"/>
      <c r="K14" s="35"/>
    </row>
    <row r="15" spans="1:11" s="7" customFormat="1" ht="30" customHeight="1">
      <c r="A15" s="28" t="s">
        <v>77</v>
      </c>
      <c r="B15" s="29" t="s">
        <v>80</v>
      </c>
      <c r="C15" s="30" t="s">
        <v>70</v>
      </c>
      <c r="D15" s="31" t="s">
        <v>32</v>
      </c>
      <c r="E15" s="32">
        <v>9</v>
      </c>
      <c r="F15" s="33"/>
      <c r="G15" s="33"/>
      <c r="H15" s="33"/>
      <c r="I15" s="33"/>
      <c r="J15" s="34"/>
      <c r="K15" s="35"/>
    </row>
    <row r="16" spans="1:11" s="7" customFormat="1" ht="30" customHeight="1">
      <c r="A16" s="36" t="s">
        <v>83</v>
      </c>
      <c r="B16" s="37" t="s">
        <v>81</v>
      </c>
      <c r="C16" s="38" t="s">
        <v>82</v>
      </c>
      <c r="D16" s="39" t="s">
        <v>32</v>
      </c>
      <c r="E16" s="40">
        <v>9</v>
      </c>
      <c r="F16" s="41"/>
      <c r="G16" s="41"/>
      <c r="H16" s="41"/>
      <c r="I16" s="41"/>
      <c r="J16" s="42"/>
      <c r="K16" s="43"/>
    </row>
    <row r="17" spans="1:11" s="103" customFormat="1" ht="50.1" customHeight="1">
      <c r="A17" s="112" t="s">
        <v>45</v>
      </c>
      <c r="B17" s="112"/>
      <c r="C17" s="112"/>
      <c r="D17" s="112"/>
      <c r="E17" s="112"/>
      <c r="F17" s="112"/>
      <c r="G17" s="112"/>
      <c r="H17" s="104"/>
      <c r="I17" s="104"/>
      <c r="J17" s="104"/>
      <c r="K17" s="102"/>
    </row>
    <row r="18" spans="1:11" s="14" customFormat="1" ht="30" customHeight="1">
      <c r="A18" s="10">
        <v>2</v>
      </c>
      <c r="B18" s="25"/>
      <c r="C18" s="119" t="s">
        <v>207</v>
      </c>
      <c r="D18" s="119"/>
      <c r="E18" s="119"/>
      <c r="F18" s="119"/>
      <c r="G18" s="119"/>
      <c r="H18" s="119"/>
      <c r="I18" s="119"/>
      <c r="J18" s="119"/>
      <c r="K18" s="119"/>
    </row>
    <row r="19" spans="1:11" s="7" customFormat="1" ht="30" customHeight="1">
      <c r="A19" s="50" t="s">
        <v>4</v>
      </c>
      <c r="B19" s="58" t="s">
        <v>86</v>
      </c>
      <c r="C19" s="52" t="s">
        <v>87</v>
      </c>
      <c r="D19" s="53" t="s">
        <v>31</v>
      </c>
      <c r="E19" s="54">
        <v>4</v>
      </c>
      <c r="F19" s="55"/>
      <c r="G19" s="55"/>
      <c r="H19" s="55"/>
      <c r="I19" s="55"/>
      <c r="J19" s="56"/>
      <c r="K19" s="57"/>
    </row>
    <row r="20" spans="1:11" s="7" customFormat="1" ht="30" customHeight="1">
      <c r="A20" s="28" t="s">
        <v>5</v>
      </c>
      <c r="B20" s="29" t="s">
        <v>89</v>
      </c>
      <c r="C20" s="30" t="s">
        <v>95</v>
      </c>
      <c r="D20" s="31" t="s">
        <v>88</v>
      </c>
      <c r="E20" s="32">
        <v>340</v>
      </c>
      <c r="F20" s="33"/>
      <c r="G20" s="33"/>
      <c r="H20" s="33"/>
      <c r="I20" s="33"/>
      <c r="J20" s="34"/>
      <c r="K20" s="35"/>
    </row>
    <row r="21" spans="1:11" s="7" customFormat="1" ht="30" customHeight="1">
      <c r="A21" s="28" t="s">
        <v>6</v>
      </c>
      <c r="B21" s="29" t="s">
        <v>71</v>
      </c>
      <c r="C21" s="30" t="s">
        <v>90</v>
      </c>
      <c r="D21" s="31" t="s">
        <v>32</v>
      </c>
      <c r="E21" s="32">
        <v>5</v>
      </c>
      <c r="F21" s="33"/>
      <c r="G21" s="33"/>
      <c r="H21" s="33"/>
      <c r="I21" s="33"/>
      <c r="J21" s="34"/>
      <c r="K21" s="35"/>
    </row>
    <row r="22" spans="1:11" s="7" customFormat="1" ht="30" customHeight="1">
      <c r="A22" s="28" t="s">
        <v>7</v>
      </c>
      <c r="B22" s="29" t="s">
        <v>72</v>
      </c>
      <c r="C22" s="30" t="s">
        <v>91</v>
      </c>
      <c r="D22" s="31" t="s">
        <v>32</v>
      </c>
      <c r="E22" s="32">
        <v>5</v>
      </c>
      <c r="F22" s="33"/>
      <c r="G22" s="33"/>
      <c r="H22" s="33"/>
      <c r="I22" s="33"/>
      <c r="J22" s="34"/>
      <c r="K22" s="35"/>
    </row>
    <row r="23" spans="1:11" s="7" customFormat="1" ht="30" customHeight="1">
      <c r="A23" s="28" t="s">
        <v>20</v>
      </c>
      <c r="B23" s="29" t="s">
        <v>93</v>
      </c>
      <c r="C23" s="30" t="s">
        <v>94</v>
      </c>
      <c r="D23" s="31" t="s">
        <v>31</v>
      </c>
      <c r="E23" s="32">
        <v>27</v>
      </c>
      <c r="F23" s="33"/>
      <c r="G23" s="33"/>
      <c r="H23" s="33"/>
      <c r="I23" s="33"/>
      <c r="J23" s="34"/>
      <c r="K23" s="35"/>
    </row>
    <row r="24" spans="1:11" s="7" customFormat="1" ht="30" customHeight="1">
      <c r="A24" s="28" t="s">
        <v>84</v>
      </c>
      <c r="B24" s="29" t="s">
        <v>96</v>
      </c>
      <c r="C24" s="30" t="s">
        <v>73</v>
      </c>
      <c r="D24" s="31" t="s">
        <v>32</v>
      </c>
      <c r="E24" s="32">
        <v>3</v>
      </c>
      <c r="F24" s="33"/>
      <c r="G24" s="33"/>
      <c r="H24" s="33"/>
      <c r="I24" s="33"/>
      <c r="J24" s="34"/>
      <c r="K24" s="35"/>
    </row>
    <row r="25" spans="1:11" s="7" customFormat="1" ht="30" customHeight="1">
      <c r="A25" s="28" t="s">
        <v>85</v>
      </c>
      <c r="B25" s="29" t="s">
        <v>65</v>
      </c>
      <c r="C25" s="30" t="s">
        <v>64</v>
      </c>
      <c r="D25" s="31" t="s">
        <v>63</v>
      </c>
      <c r="E25" s="32">
        <v>1</v>
      </c>
      <c r="F25" s="33"/>
      <c r="G25" s="33"/>
      <c r="H25" s="33"/>
      <c r="I25" s="33"/>
      <c r="J25" s="34"/>
      <c r="K25" s="35"/>
    </row>
    <row r="26" spans="1:11" s="7" customFormat="1" ht="30" customHeight="1">
      <c r="A26" s="36" t="s">
        <v>92</v>
      </c>
      <c r="B26" s="37" t="s">
        <v>66</v>
      </c>
      <c r="C26" s="38" t="s">
        <v>97</v>
      </c>
      <c r="D26" s="39" t="s">
        <v>33</v>
      </c>
      <c r="E26" s="40">
        <v>102</v>
      </c>
      <c r="F26" s="41"/>
      <c r="G26" s="41"/>
      <c r="H26" s="41"/>
      <c r="I26" s="41"/>
      <c r="J26" s="42"/>
      <c r="K26" s="43"/>
    </row>
    <row r="27" spans="1:11" s="103" customFormat="1" ht="50.1" customHeight="1">
      <c r="A27" s="117" t="s">
        <v>45</v>
      </c>
      <c r="B27" s="117"/>
      <c r="C27" s="117"/>
      <c r="D27" s="117"/>
      <c r="E27" s="117"/>
      <c r="F27" s="117"/>
      <c r="G27" s="117"/>
      <c r="H27" s="104"/>
      <c r="I27" s="104"/>
      <c r="J27" s="104"/>
      <c r="K27" s="102"/>
    </row>
    <row r="28" spans="1:11" s="14" customFormat="1" ht="30" customHeight="1">
      <c r="A28" s="10">
        <v>3</v>
      </c>
      <c r="B28" s="25"/>
      <c r="C28" s="114" t="s">
        <v>44</v>
      </c>
      <c r="D28" s="114"/>
      <c r="E28" s="114"/>
      <c r="F28" s="114"/>
      <c r="G28" s="114"/>
      <c r="H28" s="114"/>
      <c r="I28" s="114"/>
      <c r="J28" s="114"/>
      <c r="K28" s="114"/>
    </row>
    <row r="29" spans="1:11" s="7" customFormat="1" ht="30" customHeight="1">
      <c r="A29" s="50" t="s">
        <v>8</v>
      </c>
      <c r="B29" s="59" t="s">
        <v>124</v>
      </c>
      <c r="C29" s="52" t="s">
        <v>123</v>
      </c>
      <c r="D29" s="53" t="s">
        <v>33</v>
      </c>
      <c r="E29" s="54">
        <v>27</v>
      </c>
      <c r="F29" s="55"/>
      <c r="G29" s="55"/>
      <c r="H29" s="55"/>
      <c r="I29" s="55"/>
      <c r="J29" s="56"/>
      <c r="K29" s="57"/>
    </row>
    <row r="30" spans="1:11" s="7" customFormat="1" ht="30" customHeight="1">
      <c r="A30" s="36" t="s">
        <v>16</v>
      </c>
      <c r="B30" s="60" t="s">
        <v>126</v>
      </c>
      <c r="C30" s="38" t="s">
        <v>125</v>
      </c>
      <c r="D30" s="39" t="s">
        <v>31</v>
      </c>
      <c r="E30" s="40">
        <v>1</v>
      </c>
      <c r="F30" s="41"/>
      <c r="G30" s="41"/>
      <c r="H30" s="41"/>
      <c r="I30" s="41"/>
      <c r="J30" s="42"/>
      <c r="K30" s="43"/>
    </row>
    <row r="31" spans="1:11" s="103" customFormat="1" ht="50.1" customHeight="1">
      <c r="A31" s="112" t="s">
        <v>45</v>
      </c>
      <c r="B31" s="112"/>
      <c r="C31" s="112"/>
      <c r="D31" s="112"/>
      <c r="E31" s="112"/>
      <c r="F31" s="112"/>
      <c r="G31" s="112"/>
      <c r="H31" s="104"/>
      <c r="I31" s="104"/>
      <c r="J31" s="104"/>
      <c r="K31" s="102"/>
    </row>
    <row r="32" spans="1:11" s="8" customFormat="1" ht="30" customHeight="1">
      <c r="A32" s="10">
        <v>4</v>
      </c>
      <c r="B32" s="93"/>
      <c r="C32" s="115" t="s">
        <v>74</v>
      </c>
      <c r="D32" s="115"/>
      <c r="E32" s="115"/>
      <c r="F32" s="115"/>
      <c r="G32" s="115"/>
      <c r="H32" s="115"/>
      <c r="I32" s="115"/>
      <c r="J32" s="115"/>
      <c r="K32" s="115"/>
    </row>
    <row r="33" spans="1:13" s="7" customFormat="1" ht="30" customHeight="1">
      <c r="A33" s="61" t="s">
        <v>9</v>
      </c>
      <c r="B33" s="62" t="s">
        <v>163</v>
      </c>
      <c r="C33" s="63" t="s">
        <v>164</v>
      </c>
      <c r="D33" s="64" t="s">
        <v>31</v>
      </c>
      <c r="E33" s="65">
        <v>3.9</v>
      </c>
      <c r="F33" s="66"/>
      <c r="G33" s="66"/>
      <c r="H33" s="66"/>
      <c r="I33" s="66"/>
      <c r="J33" s="67"/>
      <c r="K33" s="68"/>
    </row>
    <row r="34" spans="1:13" s="111" customFormat="1" ht="30" customHeight="1">
      <c r="A34" s="106" t="s">
        <v>210</v>
      </c>
      <c r="B34" s="107" t="s">
        <v>211</v>
      </c>
      <c r="C34" s="108" t="s">
        <v>212</v>
      </c>
      <c r="D34" s="109" t="s">
        <v>31</v>
      </c>
      <c r="E34" s="65">
        <v>10.8</v>
      </c>
      <c r="F34" s="66">
        <f>TRUNC(352.6*(1+$F$5/100),2)</f>
        <v>352.6</v>
      </c>
      <c r="G34" s="66">
        <f>TRUNC(92.73*(1+$F$5/100),2)</f>
        <v>92.73</v>
      </c>
      <c r="H34" s="66">
        <f t="shared" ref="H34" si="0">F34*E34</f>
        <v>3808.0800000000004</v>
      </c>
      <c r="I34" s="66">
        <f t="shared" ref="I34" si="1">G34*E34</f>
        <v>1001.4840000000002</v>
      </c>
      <c r="J34" s="67">
        <f>SUM(H34:I34)</f>
        <v>4809.5640000000003</v>
      </c>
      <c r="K34" s="110" t="e">
        <f>J34/$J$88</f>
        <v>#VALUE!</v>
      </c>
    </row>
    <row r="35" spans="1:13" s="103" customFormat="1" ht="50.1" customHeight="1">
      <c r="A35" s="112" t="s">
        <v>45</v>
      </c>
      <c r="B35" s="112"/>
      <c r="C35" s="112"/>
      <c r="D35" s="112"/>
      <c r="E35" s="112"/>
      <c r="F35" s="112"/>
      <c r="G35" s="112"/>
      <c r="H35" s="104"/>
      <c r="I35" s="104"/>
      <c r="J35" s="104"/>
      <c r="K35" s="102"/>
    </row>
    <row r="36" spans="1:13" s="8" customFormat="1" ht="30" customHeight="1">
      <c r="A36" s="10">
        <v>5</v>
      </c>
      <c r="B36" s="93"/>
      <c r="C36" s="114" t="s">
        <v>99</v>
      </c>
      <c r="D36" s="114"/>
      <c r="E36" s="114"/>
      <c r="F36" s="114"/>
      <c r="G36" s="114"/>
      <c r="H36" s="114"/>
      <c r="I36" s="114"/>
      <c r="J36" s="114"/>
      <c r="K36" s="114"/>
    </row>
    <row r="37" spans="1:13" s="7" customFormat="1" ht="30" customHeight="1">
      <c r="A37" s="50" t="s">
        <v>10</v>
      </c>
      <c r="B37" s="58" t="s">
        <v>199</v>
      </c>
      <c r="C37" s="52" t="s">
        <v>200</v>
      </c>
      <c r="D37" s="53" t="s">
        <v>31</v>
      </c>
      <c r="E37" s="54">
        <v>36.799999999999997</v>
      </c>
      <c r="F37" s="55"/>
      <c r="G37" s="55"/>
      <c r="H37" s="55"/>
      <c r="I37" s="55"/>
      <c r="J37" s="56"/>
      <c r="K37" s="57"/>
    </row>
    <row r="38" spans="1:13" s="7" customFormat="1" ht="30" customHeight="1">
      <c r="A38" s="36" t="s">
        <v>24</v>
      </c>
      <c r="B38" s="37" t="s">
        <v>127</v>
      </c>
      <c r="C38" s="38" t="s">
        <v>165</v>
      </c>
      <c r="D38" s="39" t="s">
        <v>31</v>
      </c>
      <c r="E38" s="40">
        <v>220.5</v>
      </c>
      <c r="F38" s="41"/>
      <c r="G38" s="41"/>
      <c r="H38" s="41"/>
      <c r="I38" s="41"/>
      <c r="J38" s="42"/>
      <c r="K38" s="43"/>
    </row>
    <row r="39" spans="1:13" s="103" customFormat="1" ht="50.1" customHeight="1">
      <c r="A39" s="112" t="s">
        <v>45</v>
      </c>
      <c r="B39" s="112"/>
      <c r="C39" s="112"/>
      <c r="D39" s="112"/>
      <c r="E39" s="112"/>
      <c r="F39" s="112"/>
      <c r="G39" s="113"/>
      <c r="H39" s="105"/>
      <c r="I39" s="105"/>
      <c r="J39" s="105"/>
      <c r="K39" s="102"/>
    </row>
    <row r="40" spans="1:13" s="8" customFormat="1" ht="30" customHeight="1">
      <c r="A40" s="10">
        <v>6</v>
      </c>
      <c r="B40" s="93"/>
      <c r="C40" s="114" t="s">
        <v>19</v>
      </c>
      <c r="D40" s="114"/>
      <c r="E40" s="114"/>
      <c r="F40" s="114"/>
      <c r="G40" s="114"/>
      <c r="H40" s="114"/>
      <c r="I40" s="114"/>
      <c r="J40" s="114"/>
      <c r="K40" s="114"/>
    </row>
    <row r="41" spans="1:13" s="7" customFormat="1" ht="30" customHeight="1">
      <c r="A41" s="50" t="s">
        <v>11</v>
      </c>
      <c r="B41" s="58" t="s">
        <v>107</v>
      </c>
      <c r="C41" s="52" t="s">
        <v>106</v>
      </c>
      <c r="D41" s="53" t="s">
        <v>33</v>
      </c>
      <c r="E41" s="54">
        <v>20</v>
      </c>
      <c r="F41" s="55"/>
      <c r="G41" s="55"/>
      <c r="H41" s="55"/>
      <c r="I41" s="55"/>
      <c r="J41" s="56"/>
      <c r="K41" s="57"/>
    </row>
    <row r="42" spans="1:13" s="7" customFormat="1" ht="30" customHeight="1">
      <c r="A42" s="28" t="s">
        <v>29</v>
      </c>
      <c r="B42" s="29" t="s">
        <v>108</v>
      </c>
      <c r="C42" s="30" t="s">
        <v>166</v>
      </c>
      <c r="D42" s="31" t="s">
        <v>31</v>
      </c>
      <c r="E42" s="32">
        <v>3.36</v>
      </c>
      <c r="F42" s="33"/>
      <c r="G42" s="33"/>
      <c r="H42" s="33"/>
      <c r="I42" s="33"/>
      <c r="J42" s="34"/>
      <c r="K42" s="35"/>
    </row>
    <row r="43" spans="1:13" s="7" customFormat="1" ht="30" customHeight="1">
      <c r="A43" s="28" t="s">
        <v>50</v>
      </c>
      <c r="B43" s="29" t="s">
        <v>109</v>
      </c>
      <c r="C43" s="30" t="s">
        <v>167</v>
      </c>
      <c r="D43" s="31" t="s">
        <v>31</v>
      </c>
      <c r="E43" s="32">
        <v>60</v>
      </c>
      <c r="F43" s="33"/>
      <c r="G43" s="33"/>
      <c r="H43" s="33"/>
      <c r="I43" s="33"/>
      <c r="J43" s="34"/>
      <c r="K43" s="35"/>
    </row>
    <row r="44" spans="1:13" s="7" customFormat="1" ht="30" customHeight="1">
      <c r="A44" s="28" t="s">
        <v>55</v>
      </c>
      <c r="B44" s="29" t="s">
        <v>110</v>
      </c>
      <c r="C44" s="30" t="s">
        <v>168</v>
      </c>
      <c r="D44" s="31" t="s">
        <v>31</v>
      </c>
      <c r="E44" s="32">
        <v>30</v>
      </c>
      <c r="F44" s="33"/>
      <c r="G44" s="33"/>
      <c r="H44" s="33"/>
      <c r="I44" s="33"/>
      <c r="J44" s="34"/>
      <c r="K44" s="35"/>
    </row>
    <row r="45" spans="1:13" s="7" customFormat="1" ht="30" customHeight="1">
      <c r="A45" s="36" t="s">
        <v>56</v>
      </c>
      <c r="B45" s="37" t="s">
        <v>111</v>
      </c>
      <c r="C45" s="38" t="s">
        <v>119</v>
      </c>
      <c r="D45" s="39" t="s">
        <v>31</v>
      </c>
      <c r="E45" s="40">
        <v>1100</v>
      </c>
      <c r="F45" s="41"/>
      <c r="G45" s="41"/>
      <c r="H45" s="41"/>
      <c r="I45" s="41"/>
      <c r="J45" s="42"/>
      <c r="K45" s="43"/>
    </row>
    <row r="46" spans="1:13" s="103" customFormat="1" ht="50.1" customHeight="1">
      <c r="A46" s="112" t="s">
        <v>45</v>
      </c>
      <c r="B46" s="112"/>
      <c r="C46" s="112"/>
      <c r="D46" s="112"/>
      <c r="E46" s="112"/>
      <c r="F46" s="112"/>
      <c r="G46" s="113"/>
      <c r="H46" s="104"/>
      <c r="I46" s="104"/>
      <c r="J46" s="104"/>
      <c r="K46" s="102"/>
    </row>
    <row r="47" spans="1:13" s="8" customFormat="1" ht="30" customHeight="1">
      <c r="A47" s="10">
        <v>7</v>
      </c>
      <c r="B47" s="93"/>
      <c r="C47" s="115" t="s">
        <v>30</v>
      </c>
      <c r="D47" s="115"/>
      <c r="E47" s="115"/>
      <c r="F47" s="115"/>
      <c r="G47" s="115"/>
      <c r="H47" s="115"/>
      <c r="I47" s="115"/>
      <c r="J47" s="115"/>
      <c r="K47" s="115"/>
    </row>
    <row r="48" spans="1:13" s="17" customFormat="1" ht="30" customHeight="1">
      <c r="A48" s="72" t="s">
        <v>12</v>
      </c>
      <c r="B48" s="73" t="s">
        <v>131</v>
      </c>
      <c r="C48" s="52" t="s">
        <v>132</v>
      </c>
      <c r="D48" s="74" t="s">
        <v>34</v>
      </c>
      <c r="E48" s="75">
        <v>1</v>
      </c>
      <c r="F48" s="55"/>
      <c r="G48" s="55"/>
      <c r="H48" s="55"/>
      <c r="I48" s="55"/>
      <c r="J48" s="56"/>
      <c r="K48" s="57"/>
      <c r="L48" s="15"/>
      <c r="M48" s="16"/>
    </row>
    <row r="49" spans="1:13" s="17" customFormat="1" ht="30" customHeight="1">
      <c r="A49" s="76" t="s">
        <v>17</v>
      </c>
      <c r="B49" s="69" t="s">
        <v>112</v>
      </c>
      <c r="C49" s="30" t="s">
        <v>113</v>
      </c>
      <c r="D49" s="70" t="s">
        <v>34</v>
      </c>
      <c r="E49" s="71">
        <v>6</v>
      </c>
      <c r="F49" s="33"/>
      <c r="G49" s="33"/>
      <c r="H49" s="33"/>
      <c r="I49" s="33"/>
      <c r="J49" s="34"/>
      <c r="K49" s="35"/>
      <c r="L49" s="15"/>
      <c r="M49" s="16"/>
    </row>
    <row r="50" spans="1:13" s="17" customFormat="1" ht="30" customHeight="1">
      <c r="A50" s="76" t="s">
        <v>18</v>
      </c>
      <c r="B50" s="69" t="s">
        <v>115</v>
      </c>
      <c r="C50" s="30" t="s">
        <v>114</v>
      </c>
      <c r="D50" s="70" t="s">
        <v>34</v>
      </c>
      <c r="E50" s="71">
        <v>4</v>
      </c>
      <c r="F50" s="33"/>
      <c r="G50" s="33"/>
      <c r="H50" s="33"/>
      <c r="I50" s="33"/>
      <c r="J50" s="34"/>
      <c r="K50" s="35"/>
      <c r="L50" s="15"/>
      <c r="M50" s="16"/>
    </row>
    <row r="51" spans="1:13" s="17" customFormat="1" ht="30" customHeight="1">
      <c r="A51" s="76" t="s">
        <v>28</v>
      </c>
      <c r="B51" s="69" t="s">
        <v>100</v>
      </c>
      <c r="C51" s="30" t="s">
        <v>101</v>
      </c>
      <c r="D51" s="70" t="s">
        <v>34</v>
      </c>
      <c r="E51" s="71">
        <v>12</v>
      </c>
      <c r="F51" s="33"/>
      <c r="G51" s="33"/>
      <c r="H51" s="33"/>
      <c r="I51" s="33"/>
      <c r="J51" s="34"/>
      <c r="K51" s="35"/>
      <c r="L51" s="15"/>
      <c r="M51" s="16"/>
    </row>
    <row r="52" spans="1:13" s="17" customFormat="1" ht="30" customHeight="1">
      <c r="A52" s="76" t="s">
        <v>169</v>
      </c>
      <c r="B52" s="69" t="s">
        <v>103</v>
      </c>
      <c r="C52" s="30" t="s">
        <v>102</v>
      </c>
      <c r="D52" s="70" t="s">
        <v>34</v>
      </c>
      <c r="E52" s="71">
        <v>1</v>
      </c>
      <c r="F52" s="33"/>
      <c r="G52" s="33"/>
      <c r="H52" s="33"/>
      <c r="I52" s="33"/>
      <c r="J52" s="34"/>
      <c r="K52" s="35"/>
      <c r="L52" s="15"/>
      <c r="M52" s="16"/>
    </row>
    <row r="53" spans="1:13" s="17" customFormat="1" ht="30" customHeight="1">
      <c r="A53" s="76" t="s">
        <v>170</v>
      </c>
      <c r="B53" s="69" t="s">
        <v>104</v>
      </c>
      <c r="C53" s="30" t="s">
        <v>130</v>
      </c>
      <c r="D53" s="70" t="s">
        <v>34</v>
      </c>
      <c r="E53" s="71">
        <v>6</v>
      </c>
      <c r="F53" s="33"/>
      <c r="G53" s="33"/>
      <c r="H53" s="33"/>
      <c r="I53" s="33"/>
      <c r="J53" s="34"/>
      <c r="K53" s="35"/>
      <c r="L53" s="15"/>
      <c r="M53" s="16"/>
    </row>
    <row r="54" spans="1:13" s="17" customFormat="1" ht="30" customHeight="1">
      <c r="A54" s="77" t="s">
        <v>171</v>
      </c>
      <c r="B54" s="78" t="s">
        <v>105</v>
      </c>
      <c r="C54" s="38" t="s">
        <v>116</v>
      </c>
      <c r="D54" s="79" t="s">
        <v>34</v>
      </c>
      <c r="E54" s="80">
        <v>23</v>
      </c>
      <c r="F54" s="41"/>
      <c r="G54" s="41"/>
      <c r="H54" s="41"/>
      <c r="I54" s="41"/>
      <c r="J54" s="42"/>
      <c r="K54" s="43"/>
      <c r="L54" s="15"/>
      <c r="M54" s="16"/>
    </row>
    <row r="55" spans="1:13" s="103" customFormat="1" ht="50.1" customHeight="1">
      <c r="A55" s="112" t="s">
        <v>45</v>
      </c>
      <c r="B55" s="112"/>
      <c r="C55" s="112"/>
      <c r="D55" s="112"/>
      <c r="E55" s="112"/>
      <c r="F55" s="112"/>
      <c r="G55" s="113"/>
      <c r="H55" s="104"/>
      <c r="I55" s="104"/>
      <c r="J55" s="104"/>
      <c r="K55" s="102"/>
    </row>
    <row r="56" spans="1:13" s="8" customFormat="1" ht="30" customHeight="1">
      <c r="A56" s="10">
        <v>8</v>
      </c>
      <c r="B56" s="93"/>
      <c r="C56" s="119" t="s">
        <v>13</v>
      </c>
      <c r="D56" s="119"/>
      <c r="E56" s="119"/>
      <c r="F56" s="119"/>
      <c r="G56" s="119"/>
      <c r="H56" s="119"/>
      <c r="I56" s="119"/>
      <c r="J56" s="119"/>
      <c r="K56" s="119"/>
    </row>
    <row r="57" spans="1:13" s="14" customFormat="1" ht="30" customHeight="1">
      <c r="A57" s="10" t="s">
        <v>14</v>
      </c>
      <c r="C57" s="114" t="s">
        <v>48</v>
      </c>
      <c r="D57" s="114"/>
      <c r="E57" s="114"/>
      <c r="F57" s="114"/>
      <c r="G57" s="114"/>
      <c r="H57" s="114"/>
      <c r="I57" s="114"/>
      <c r="J57" s="114"/>
      <c r="K57" s="114"/>
    </row>
    <row r="58" spans="1:13" s="7" customFormat="1" ht="30" customHeight="1">
      <c r="A58" s="50" t="s">
        <v>172</v>
      </c>
      <c r="B58" s="59" t="s">
        <v>118</v>
      </c>
      <c r="C58" s="52" t="s">
        <v>117</v>
      </c>
      <c r="D58" s="53" t="s">
        <v>34</v>
      </c>
      <c r="E58" s="54">
        <v>3</v>
      </c>
      <c r="F58" s="55"/>
      <c r="G58" s="55"/>
      <c r="H58" s="55"/>
      <c r="I58" s="55"/>
      <c r="J58" s="56"/>
      <c r="K58" s="57"/>
    </row>
    <row r="59" spans="1:13" s="7" customFormat="1" ht="30" customHeight="1">
      <c r="A59" s="28" t="s">
        <v>173</v>
      </c>
      <c r="B59" s="94" t="s">
        <v>153</v>
      </c>
      <c r="C59" s="30" t="s">
        <v>154</v>
      </c>
      <c r="D59" s="31" t="s">
        <v>34</v>
      </c>
      <c r="E59" s="32">
        <v>6</v>
      </c>
      <c r="F59" s="33"/>
      <c r="G59" s="33"/>
      <c r="H59" s="33"/>
      <c r="I59" s="33"/>
      <c r="J59" s="34"/>
      <c r="K59" s="35"/>
    </row>
    <row r="60" spans="1:13" s="7" customFormat="1" ht="30" customHeight="1">
      <c r="A60" s="28" t="s">
        <v>174</v>
      </c>
      <c r="B60" s="94" t="s">
        <v>152</v>
      </c>
      <c r="C60" s="30" t="s">
        <v>151</v>
      </c>
      <c r="D60" s="31" t="s">
        <v>34</v>
      </c>
      <c r="E60" s="32">
        <v>2</v>
      </c>
      <c r="F60" s="33"/>
      <c r="G60" s="33"/>
      <c r="H60" s="33"/>
      <c r="I60" s="33"/>
      <c r="J60" s="34"/>
      <c r="K60" s="35"/>
    </row>
    <row r="61" spans="1:13" s="7" customFormat="1" ht="30" customHeight="1">
      <c r="A61" s="28" t="s">
        <v>175</v>
      </c>
      <c r="B61" s="94" t="s">
        <v>157</v>
      </c>
      <c r="C61" s="30" t="s">
        <v>158</v>
      </c>
      <c r="D61" s="31" t="s">
        <v>34</v>
      </c>
      <c r="E61" s="32">
        <v>2</v>
      </c>
      <c r="F61" s="33"/>
      <c r="G61" s="33"/>
      <c r="H61" s="33"/>
      <c r="I61" s="33"/>
      <c r="J61" s="34"/>
      <c r="K61" s="35"/>
    </row>
    <row r="62" spans="1:13" s="7" customFormat="1" ht="30" customHeight="1">
      <c r="A62" s="36" t="s">
        <v>176</v>
      </c>
      <c r="B62" s="60" t="s">
        <v>162</v>
      </c>
      <c r="C62" s="38" t="s">
        <v>161</v>
      </c>
      <c r="D62" s="39" t="s">
        <v>34</v>
      </c>
      <c r="E62" s="40">
        <v>3</v>
      </c>
      <c r="F62" s="41"/>
      <c r="G62" s="41"/>
      <c r="H62" s="41"/>
      <c r="I62" s="41"/>
      <c r="J62" s="42"/>
      <c r="K62" s="43"/>
    </row>
    <row r="63" spans="1:13" s="92" customFormat="1" ht="50.1" customHeight="1">
      <c r="A63" s="84"/>
      <c r="B63" s="85"/>
      <c r="C63" s="86"/>
      <c r="D63" s="84"/>
      <c r="E63" s="87"/>
      <c r="F63" s="88"/>
      <c r="G63" s="88" t="s">
        <v>177</v>
      </c>
      <c r="H63" s="96"/>
      <c r="I63" s="96"/>
      <c r="J63" s="96"/>
      <c r="K63" s="89"/>
      <c r="L63" s="90"/>
      <c r="M63" s="91"/>
    </row>
    <row r="64" spans="1:13" s="14" customFormat="1" ht="30" customHeight="1">
      <c r="A64" s="10" t="s">
        <v>25</v>
      </c>
      <c r="B64" s="93"/>
      <c r="C64" s="114" t="s">
        <v>49</v>
      </c>
      <c r="D64" s="114"/>
      <c r="E64" s="114"/>
      <c r="F64" s="114"/>
      <c r="G64" s="114"/>
      <c r="H64" s="114"/>
      <c r="I64" s="114"/>
      <c r="J64" s="114"/>
      <c r="K64" s="114"/>
    </row>
    <row r="65" spans="1:13" s="7" customFormat="1" ht="30" customHeight="1">
      <c r="A65" s="50" t="s">
        <v>178</v>
      </c>
      <c r="B65" s="59" t="s">
        <v>137</v>
      </c>
      <c r="C65" s="52" t="s">
        <v>138</v>
      </c>
      <c r="D65" s="53" t="s">
        <v>34</v>
      </c>
      <c r="E65" s="54">
        <v>2</v>
      </c>
      <c r="F65" s="55"/>
      <c r="G65" s="55"/>
      <c r="H65" s="55"/>
      <c r="I65" s="55"/>
      <c r="J65" s="56"/>
      <c r="K65" s="57"/>
    </row>
    <row r="66" spans="1:13" s="7" customFormat="1" ht="30" customHeight="1">
      <c r="A66" s="28" t="s">
        <v>179</v>
      </c>
      <c r="B66" s="94" t="s">
        <v>134</v>
      </c>
      <c r="C66" s="30" t="s">
        <v>133</v>
      </c>
      <c r="D66" s="31" t="s">
        <v>34</v>
      </c>
      <c r="E66" s="32">
        <v>4</v>
      </c>
      <c r="F66" s="33"/>
      <c r="G66" s="33"/>
      <c r="H66" s="33"/>
      <c r="I66" s="33"/>
      <c r="J66" s="34"/>
      <c r="K66" s="35"/>
    </row>
    <row r="67" spans="1:13" s="7" customFormat="1" ht="30" customHeight="1">
      <c r="A67" s="28" t="s">
        <v>180</v>
      </c>
      <c r="B67" s="94" t="s">
        <v>135</v>
      </c>
      <c r="C67" s="30" t="s">
        <v>136</v>
      </c>
      <c r="D67" s="31" t="s">
        <v>34</v>
      </c>
      <c r="E67" s="32">
        <v>3</v>
      </c>
      <c r="F67" s="33"/>
      <c r="G67" s="33"/>
      <c r="H67" s="33"/>
      <c r="I67" s="33"/>
      <c r="J67" s="34"/>
      <c r="K67" s="35"/>
    </row>
    <row r="68" spans="1:13" s="7" customFormat="1" ht="30" customHeight="1">
      <c r="A68" s="28" t="s">
        <v>181</v>
      </c>
      <c r="B68" s="94" t="s">
        <v>148</v>
      </c>
      <c r="C68" s="30" t="s">
        <v>147</v>
      </c>
      <c r="D68" s="31" t="s">
        <v>34</v>
      </c>
      <c r="E68" s="32">
        <v>6</v>
      </c>
      <c r="F68" s="33"/>
      <c r="G68" s="33"/>
      <c r="H68" s="33"/>
      <c r="I68" s="33"/>
      <c r="J68" s="34"/>
      <c r="K68" s="35"/>
    </row>
    <row r="69" spans="1:13" s="7" customFormat="1" ht="30" customHeight="1">
      <c r="A69" s="28" t="s">
        <v>182</v>
      </c>
      <c r="B69" s="94" t="s">
        <v>149</v>
      </c>
      <c r="C69" s="30" t="s">
        <v>150</v>
      </c>
      <c r="D69" s="31" t="s">
        <v>34</v>
      </c>
      <c r="E69" s="32">
        <v>2</v>
      </c>
      <c r="F69" s="33"/>
      <c r="G69" s="33"/>
      <c r="H69" s="33"/>
      <c r="I69" s="33"/>
      <c r="J69" s="34"/>
      <c r="K69" s="35"/>
    </row>
    <row r="70" spans="1:13" s="7" customFormat="1" ht="30" customHeight="1">
      <c r="A70" s="36" t="s">
        <v>183</v>
      </c>
      <c r="B70" s="60" t="s">
        <v>155</v>
      </c>
      <c r="C70" s="38" t="s">
        <v>156</v>
      </c>
      <c r="D70" s="39" t="s">
        <v>34</v>
      </c>
      <c r="E70" s="40">
        <v>2</v>
      </c>
      <c r="F70" s="41"/>
      <c r="G70" s="41"/>
      <c r="H70" s="41"/>
      <c r="I70" s="41"/>
      <c r="J70" s="42"/>
      <c r="K70" s="43"/>
    </row>
    <row r="71" spans="1:13" s="92" customFormat="1" ht="50.1" customHeight="1">
      <c r="A71" s="84"/>
      <c r="B71" s="85"/>
      <c r="C71" s="86"/>
      <c r="D71" s="84"/>
      <c r="E71" s="87"/>
      <c r="F71" s="88"/>
      <c r="G71" s="88" t="s">
        <v>177</v>
      </c>
      <c r="H71" s="96"/>
      <c r="I71" s="96"/>
      <c r="J71" s="96"/>
      <c r="K71" s="89"/>
      <c r="L71" s="90"/>
      <c r="M71" s="91"/>
    </row>
    <row r="72" spans="1:13" s="14" customFormat="1" ht="30" customHeight="1">
      <c r="A72" s="10" t="s">
        <v>26</v>
      </c>
      <c r="B72" s="93"/>
      <c r="C72" s="114" t="s">
        <v>46</v>
      </c>
      <c r="D72" s="114"/>
      <c r="E72" s="114"/>
      <c r="F72" s="114"/>
      <c r="G72" s="114"/>
      <c r="H72" s="114"/>
      <c r="I72" s="114"/>
      <c r="J72" s="114"/>
      <c r="K72" s="114"/>
    </row>
    <row r="73" spans="1:13" s="7" customFormat="1" ht="30" customHeight="1">
      <c r="A73" s="50" t="s">
        <v>184</v>
      </c>
      <c r="B73" s="59" t="s">
        <v>140</v>
      </c>
      <c r="C73" s="52" t="s">
        <v>139</v>
      </c>
      <c r="D73" s="53" t="s">
        <v>34</v>
      </c>
      <c r="E73" s="54">
        <v>6</v>
      </c>
      <c r="F73" s="55"/>
      <c r="G73" s="55"/>
      <c r="H73" s="55"/>
      <c r="I73" s="55"/>
      <c r="J73" s="56"/>
      <c r="K73" s="57"/>
    </row>
    <row r="74" spans="1:13" s="7" customFormat="1" ht="30" customHeight="1">
      <c r="A74" s="28" t="s">
        <v>185</v>
      </c>
      <c r="B74" s="94" t="s">
        <v>142</v>
      </c>
      <c r="C74" s="30" t="s">
        <v>141</v>
      </c>
      <c r="D74" s="31" t="s">
        <v>34</v>
      </c>
      <c r="E74" s="32">
        <v>6</v>
      </c>
      <c r="F74" s="33"/>
      <c r="G74" s="33"/>
      <c r="H74" s="33"/>
      <c r="I74" s="33"/>
      <c r="J74" s="34"/>
      <c r="K74" s="35"/>
    </row>
    <row r="75" spans="1:13" s="7" customFormat="1" ht="30" customHeight="1">
      <c r="A75" s="28" t="s">
        <v>186</v>
      </c>
      <c r="B75" s="94" t="s">
        <v>159</v>
      </c>
      <c r="C75" s="30" t="s">
        <v>160</v>
      </c>
      <c r="D75" s="31" t="s">
        <v>34</v>
      </c>
      <c r="E75" s="32">
        <v>3</v>
      </c>
      <c r="F75" s="33"/>
      <c r="G75" s="33"/>
      <c r="H75" s="33"/>
      <c r="I75" s="33"/>
      <c r="J75" s="34"/>
      <c r="K75" s="35"/>
    </row>
    <row r="76" spans="1:13" s="7" customFormat="1" ht="30" customHeight="1">
      <c r="A76" s="28" t="s">
        <v>187</v>
      </c>
      <c r="B76" s="94" t="s">
        <v>143</v>
      </c>
      <c r="C76" s="30" t="s">
        <v>144</v>
      </c>
      <c r="D76" s="31" t="s">
        <v>34</v>
      </c>
      <c r="E76" s="32">
        <v>6</v>
      </c>
      <c r="F76" s="33"/>
      <c r="G76" s="33"/>
      <c r="H76" s="33"/>
      <c r="I76" s="33"/>
      <c r="J76" s="34"/>
      <c r="K76" s="35"/>
    </row>
    <row r="77" spans="1:13" s="7" customFormat="1" ht="30" customHeight="1">
      <c r="A77" s="36" t="s">
        <v>188</v>
      </c>
      <c r="B77" s="60" t="s">
        <v>146</v>
      </c>
      <c r="C77" s="38" t="s">
        <v>145</v>
      </c>
      <c r="D77" s="39" t="s">
        <v>34</v>
      </c>
      <c r="E77" s="40">
        <v>4</v>
      </c>
      <c r="F77" s="41"/>
      <c r="G77" s="41"/>
      <c r="H77" s="41"/>
      <c r="I77" s="41"/>
      <c r="J77" s="42"/>
      <c r="K77" s="43"/>
    </row>
    <row r="78" spans="1:13" s="92" customFormat="1" ht="50.1" customHeight="1">
      <c r="A78" s="84"/>
      <c r="B78" s="85"/>
      <c r="C78" s="86"/>
      <c r="D78" s="84"/>
      <c r="E78" s="87"/>
      <c r="F78" s="88"/>
      <c r="G78" s="88" t="s">
        <v>177</v>
      </c>
      <c r="H78" s="96"/>
      <c r="I78" s="96"/>
      <c r="J78" s="96"/>
      <c r="K78" s="89"/>
      <c r="L78" s="90"/>
      <c r="M78" s="91"/>
    </row>
    <row r="79" spans="1:13" s="14" customFormat="1" ht="30" customHeight="1">
      <c r="A79" s="10" t="s">
        <v>27</v>
      </c>
      <c r="B79" s="93"/>
      <c r="C79" s="114" t="s">
        <v>47</v>
      </c>
      <c r="D79" s="114"/>
      <c r="E79" s="114"/>
      <c r="F79" s="114"/>
      <c r="G79" s="114"/>
      <c r="H79" s="114"/>
      <c r="I79" s="114"/>
      <c r="J79" s="114"/>
      <c r="K79" s="114"/>
    </row>
    <row r="80" spans="1:13" s="7" customFormat="1" ht="30" customHeight="1">
      <c r="A80" s="61" t="s">
        <v>189</v>
      </c>
      <c r="B80" s="95" t="s">
        <v>129</v>
      </c>
      <c r="C80" s="63" t="s">
        <v>128</v>
      </c>
      <c r="D80" s="64" t="s">
        <v>33</v>
      </c>
      <c r="E80" s="65">
        <v>20</v>
      </c>
      <c r="F80" s="66"/>
      <c r="G80" s="66"/>
      <c r="H80" s="66"/>
      <c r="I80" s="66"/>
      <c r="J80" s="67"/>
      <c r="K80" s="68"/>
    </row>
    <row r="81" spans="1:13" s="92" customFormat="1" ht="50.1" customHeight="1">
      <c r="A81" s="84"/>
      <c r="B81" s="85"/>
      <c r="C81" s="86"/>
      <c r="D81" s="84"/>
      <c r="E81" s="87"/>
      <c r="F81" s="88"/>
      <c r="G81" s="88" t="s">
        <v>177</v>
      </c>
      <c r="H81" s="96"/>
      <c r="I81" s="96"/>
      <c r="J81" s="96"/>
      <c r="K81" s="89"/>
      <c r="L81" s="90"/>
      <c r="M81" s="91"/>
    </row>
    <row r="82" spans="1:13" s="103" customFormat="1" ht="50.1" customHeight="1">
      <c r="A82" s="117" t="s">
        <v>45</v>
      </c>
      <c r="B82" s="117"/>
      <c r="C82" s="117"/>
      <c r="D82" s="117"/>
      <c r="E82" s="117"/>
      <c r="F82" s="117"/>
      <c r="G82" s="118"/>
      <c r="H82" s="101"/>
      <c r="I82" s="101"/>
      <c r="J82" s="101"/>
      <c r="K82" s="102"/>
    </row>
    <row r="83" spans="1:13" s="14" customFormat="1" ht="30" customHeight="1">
      <c r="A83" s="10">
        <v>9</v>
      </c>
      <c r="B83" s="25"/>
      <c r="C83" s="115" t="s">
        <v>21</v>
      </c>
      <c r="D83" s="115"/>
      <c r="E83" s="115"/>
      <c r="F83" s="115"/>
      <c r="G83" s="115"/>
      <c r="H83" s="115"/>
      <c r="I83" s="115"/>
      <c r="J83" s="115"/>
      <c r="K83" s="115"/>
    </row>
    <row r="84" spans="1:13" s="7" customFormat="1" ht="30" customHeight="1">
      <c r="A84" s="61" t="s">
        <v>15</v>
      </c>
      <c r="B84" s="95" t="s">
        <v>98</v>
      </c>
      <c r="C84" s="63" t="s">
        <v>216</v>
      </c>
      <c r="D84" s="64" t="s">
        <v>31</v>
      </c>
      <c r="E84" s="65">
        <v>123.9</v>
      </c>
      <c r="F84" s="65"/>
      <c r="G84" s="65"/>
      <c r="H84" s="66"/>
      <c r="I84" s="66"/>
      <c r="J84" s="67"/>
      <c r="K84" s="68"/>
    </row>
    <row r="85" spans="1:13" s="111" customFormat="1" ht="30" customHeight="1">
      <c r="A85" s="106" t="s">
        <v>213</v>
      </c>
      <c r="B85" s="109" t="s">
        <v>214</v>
      </c>
      <c r="C85" s="108" t="s">
        <v>215</v>
      </c>
      <c r="D85" s="109" t="s">
        <v>31</v>
      </c>
      <c r="E85" s="65">
        <v>75</v>
      </c>
      <c r="F85" s="66">
        <f>TRUNC(0*(1+$F$5/100),2)</f>
        <v>0</v>
      </c>
      <c r="G85" s="66">
        <f>TRUNC(5.3*(1+$F$5/100),2)</f>
        <v>5.3</v>
      </c>
      <c r="H85" s="66">
        <f t="shared" ref="H85" si="2">F85*E85</f>
        <v>0</v>
      </c>
      <c r="I85" s="66">
        <f t="shared" ref="I85" si="3">G85*E85</f>
        <v>397.5</v>
      </c>
      <c r="J85" s="67">
        <f t="shared" ref="J85" si="4">SUM(H85:I85)</f>
        <v>397.5</v>
      </c>
      <c r="K85" s="110" t="e">
        <f>J85/$J$87</f>
        <v>#DIV/0!</v>
      </c>
    </row>
    <row r="86" spans="1:13" s="103" customFormat="1" ht="50.1" customHeight="1">
      <c r="A86" s="112" t="s">
        <v>45</v>
      </c>
      <c r="B86" s="112"/>
      <c r="C86" s="112"/>
      <c r="D86" s="112"/>
      <c r="E86" s="112"/>
      <c r="F86" s="112"/>
      <c r="G86" s="112"/>
      <c r="H86" s="104"/>
      <c r="I86" s="104"/>
      <c r="J86" s="104"/>
      <c r="K86" s="102"/>
    </row>
    <row r="87" spans="1:13" s="97" customFormat="1" ht="50.1" customHeight="1">
      <c r="A87" s="116" t="s">
        <v>35</v>
      </c>
      <c r="B87" s="116"/>
      <c r="C87" s="116"/>
      <c r="D87" s="116"/>
      <c r="E87" s="116"/>
      <c r="F87" s="116"/>
      <c r="G87" s="116"/>
      <c r="H87" s="98"/>
      <c r="I87" s="98"/>
      <c r="J87" s="98"/>
      <c r="K87" s="100"/>
    </row>
    <row r="88" spans="1:13" s="7" customFormat="1" ht="19.899999999999999" customHeight="1">
      <c r="A88" s="5"/>
      <c r="B88" s="6"/>
      <c r="C88" s="81"/>
      <c r="D88" s="82"/>
      <c r="E88" s="82"/>
      <c r="F88" s="82"/>
      <c r="G88" s="82"/>
      <c r="H88" s="99" t="s">
        <v>190</v>
      </c>
      <c r="I88" s="27" t="s">
        <v>191</v>
      </c>
      <c r="J88" s="46" t="s">
        <v>54</v>
      </c>
      <c r="K88" s="83"/>
    </row>
  </sheetData>
  <mergeCells count="41">
    <mergeCell ref="F5:H5"/>
    <mergeCell ref="C8:K8"/>
    <mergeCell ref="A6:K6"/>
    <mergeCell ref="A5:B5"/>
    <mergeCell ref="D5:E5"/>
    <mergeCell ref="J5:K5"/>
    <mergeCell ref="A1:K1"/>
    <mergeCell ref="D3:E3"/>
    <mergeCell ref="D4:E4"/>
    <mergeCell ref="A2:B2"/>
    <mergeCell ref="A3:B3"/>
    <mergeCell ref="A4:B4"/>
    <mergeCell ref="D2:E2"/>
    <mergeCell ref="J3:K3"/>
    <mergeCell ref="J4:K4"/>
    <mergeCell ref="J2:K2"/>
    <mergeCell ref="F2:H2"/>
    <mergeCell ref="F3:H3"/>
    <mergeCell ref="F4:H4"/>
    <mergeCell ref="C18:K18"/>
    <mergeCell ref="A17:G17"/>
    <mergeCell ref="A27:G27"/>
    <mergeCell ref="A31:G31"/>
    <mergeCell ref="A35:G35"/>
    <mergeCell ref="A86:G86"/>
    <mergeCell ref="A87:G87"/>
    <mergeCell ref="A82:G82"/>
    <mergeCell ref="A55:G55"/>
    <mergeCell ref="A46:G46"/>
    <mergeCell ref="C47:K47"/>
    <mergeCell ref="C56:K56"/>
    <mergeCell ref="C57:K57"/>
    <mergeCell ref="C64:K64"/>
    <mergeCell ref="C72:K72"/>
    <mergeCell ref="C79:K79"/>
    <mergeCell ref="C83:K83"/>
    <mergeCell ref="A39:G39"/>
    <mergeCell ref="C28:K28"/>
    <mergeCell ref="C32:K32"/>
    <mergeCell ref="C36:K36"/>
    <mergeCell ref="C40:K40"/>
  </mergeCells>
  <phoneticPr fontId="2" type="noConversion"/>
  <printOptions horizontalCentered="1"/>
  <pageMargins left="0.39370078740157483" right="0.39370078740157483" top="1.1811023622047245" bottom="0.39370078740157483" header="0.19685039370078741" footer="0.19685039370078741"/>
  <pageSetup paperSize="9" scale="4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PROPOSTA</vt:lpstr>
      <vt:lpstr>PROPOSTA!Area_de_impressao</vt:lpstr>
      <vt:lpstr>PROPOSTA!Titulos_de_impressao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Licitação01</cp:lastModifiedBy>
  <cp:lastPrinted>2021-02-24T00:30:22Z</cp:lastPrinted>
  <dcterms:created xsi:type="dcterms:W3CDTF">1999-12-11T18:56:45Z</dcterms:created>
  <dcterms:modified xsi:type="dcterms:W3CDTF">2021-02-24T20:54:53Z</dcterms:modified>
</cp:coreProperties>
</file>